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care4quality.sharepoint.com/sites/DocForSale/Shared Documents/"/>
    </mc:Choice>
  </mc:AlternateContent>
  <xr:revisionPtr revIDLastSave="2" documentId="13_ncr:1_{1009504C-C017-4E80-8682-68A323E82354}" xr6:coauthVersionLast="46" xr6:coauthVersionMax="46" xr10:uidLastSave="{0CD5A38F-96C7-4631-8AA8-0C73ED2EC3FB}"/>
  <bookViews>
    <workbookView xWindow="22932" yWindow="-108" windowWidth="23256" windowHeight="12576" xr2:uid="{988FFC9C-1AA5-46AF-842E-87A4DE4FBD1C}"/>
  </bookViews>
  <sheets>
    <sheet name="Data Capture" sheetId="3" r:id="rId1"/>
    <sheet name="Audit " sheetId="1" r:id="rId2"/>
    <sheet name="Guidance " sheetId="4" r:id="rId3"/>
    <sheet name="Lists"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3" l="1"/>
  <c r="D27" i="3" l="1"/>
  <c r="E27" i="3"/>
  <c r="F27" i="3"/>
  <c r="G27" i="3"/>
  <c r="H27" i="3"/>
  <c r="I27" i="3"/>
  <c r="J27" i="3"/>
  <c r="K27" i="3"/>
  <c r="L27" i="3"/>
  <c r="M27" i="3"/>
  <c r="N27" i="3"/>
  <c r="O27" i="3"/>
  <c r="P27" i="3"/>
  <c r="Q27" i="3"/>
  <c r="R27" i="3"/>
  <c r="S27" i="3"/>
  <c r="T27" i="3"/>
  <c r="U27" i="3"/>
  <c r="V27" i="3"/>
  <c r="W27" i="3"/>
  <c r="X27" i="3"/>
  <c r="G47" i="1" l="1"/>
  <c r="B47" i="1"/>
  <c r="J48" i="1" s="1"/>
  <c r="L1" i="3"/>
  <c r="S48" i="1" l="1"/>
  <c r="O48" i="1"/>
  <c r="I48" i="1"/>
  <c r="R48" i="1"/>
  <c r="M48" i="1"/>
  <c r="H48" i="1"/>
  <c r="Q48" i="1"/>
  <c r="L48" i="1"/>
  <c r="G48" i="1"/>
  <c r="T48" i="1"/>
  <c r="K48" i="1"/>
  <c r="C8" i="3"/>
  <c r="W7" i="1" a="1"/>
  <c r="W7" i="1" s="1"/>
  <c r="W8" i="1" a="1"/>
  <c r="W8" i="1" s="1"/>
  <c r="C4" i="3" s="1"/>
  <c r="W9" i="1" a="1"/>
  <c r="W9" i="1" s="1"/>
  <c r="W10" i="1" a="1"/>
  <c r="W10" i="1"/>
  <c r="W11" i="1" a="1"/>
  <c r="W11" i="1" s="1"/>
  <c r="W12" i="1" a="1"/>
  <c r="W12" i="1"/>
  <c r="W13" i="1" a="1"/>
  <c r="W13" i="1" s="1"/>
  <c r="W14" i="1" a="1"/>
  <c r="W14" i="1" s="1"/>
  <c r="W15" i="1" a="1"/>
  <c r="W15" i="1" s="1"/>
  <c r="W16" i="1" a="1"/>
  <c r="W16" i="1"/>
  <c r="W17" i="1" a="1"/>
  <c r="W17" i="1" s="1"/>
  <c r="W18" i="1" a="1"/>
  <c r="W18" i="1"/>
  <c r="W19" i="1" a="1"/>
  <c r="W19" i="1" s="1"/>
  <c r="W20" i="1" a="1"/>
  <c r="W20" i="1"/>
  <c r="W21" i="1" a="1"/>
  <c r="W21" i="1" s="1"/>
  <c r="W22" i="1" a="1"/>
  <c r="W22" i="1"/>
  <c r="W23" i="1" a="1"/>
  <c r="W23" i="1" s="1"/>
  <c r="W24" i="1" a="1"/>
  <c r="W24" i="1"/>
  <c r="W25" i="1" a="1"/>
  <c r="W25" i="1" s="1"/>
  <c r="W26" i="1" a="1"/>
  <c r="W26" i="1"/>
  <c r="W27" i="1" a="1"/>
  <c r="W27" i="1" s="1"/>
  <c r="W28" i="1" a="1"/>
  <c r="W28" i="1"/>
  <c r="W29" i="1" a="1"/>
  <c r="W29" i="1" s="1"/>
  <c r="W30" i="1" a="1"/>
  <c r="W30" i="1"/>
  <c r="W31" i="1" a="1"/>
  <c r="W31" i="1" s="1"/>
  <c r="W32" i="1" a="1"/>
  <c r="W32" i="1"/>
  <c r="W33" i="1" a="1"/>
  <c r="W33" i="1" s="1"/>
  <c r="W34" i="1" a="1"/>
  <c r="W34" i="1"/>
  <c r="W35" i="1" a="1"/>
  <c r="W35" i="1" s="1"/>
  <c r="W36" i="1" a="1"/>
  <c r="W36" i="1"/>
  <c r="W37" i="1" a="1"/>
  <c r="W37" i="1" s="1"/>
  <c r="W38" i="1" a="1"/>
  <c r="W38" i="1"/>
  <c r="W39" i="1" a="1"/>
  <c r="W39" i="1" s="1"/>
  <c r="W40" i="1" a="1"/>
  <c r="W40" i="1"/>
  <c r="W41" i="1" a="1"/>
  <c r="W41" i="1" s="1"/>
  <c r="W42" i="1" a="1"/>
  <c r="W42" i="1"/>
  <c r="W43" i="1" a="1"/>
  <c r="W43" i="1" s="1"/>
  <c r="W44" i="1" a="1"/>
  <c r="W44" i="1"/>
  <c r="W45" i="1" a="1"/>
  <c r="W45" i="1" s="1"/>
  <c r="W46" i="1" a="1"/>
  <c r="W46" i="1"/>
  <c r="W3" i="1" a="1"/>
  <c r="W3" i="1" s="1"/>
  <c r="W4" i="1" a="1"/>
  <c r="W4" i="1" s="1"/>
  <c r="W5" i="1" a="1"/>
  <c r="W5" i="1" s="1"/>
  <c r="W6" i="1" a="1"/>
  <c r="W6" i="1" s="1"/>
  <c r="W47" i="1" l="1"/>
  <c r="D20" i="3" l="1"/>
  <c r="D18" i="3"/>
  <c r="D17" i="3"/>
  <c r="D16" i="3"/>
  <c r="D15" i="3"/>
  <c r="D14" i="3"/>
  <c r="D21" i="3"/>
  <c r="D19" i="3"/>
  <c r="D13" i="3"/>
  <c r="C21" i="3"/>
  <c r="C20" i="3"/>
  <c r="C19" i="3"/>
  <c r="C18" i="3"/>
  <c r="C17" i="3"/>
  <c r="C16" i="3"/>
  <c r="C15" i="3"/>
  <c r="C14" i="3"/>
  <c r="C13" i="3"/>
  <c r="D12" i="3"/>
  <c r="D11" i="3"/>
  <c r="C12" i="3"/>
  <c r="C11" i="3"/>
  <c r="C10" i="3"/>
  <c r="D10" i="3"/>
  <c r="C9" i="3"/>
  <c r="D9" i="3"/>
  <c r="I47" i="1"/>
  <c r="J47" i="1"/>
  <c r="K47" i="1"/>
  <c r="L47" i="1"/>
  <c r="M47" i="1"/>
  <c r="N47" i="1"/>
  <c r="N48" i="1" s="1"/>
  <c r="O47" i="1"/>
  <c r="P47" i="1"/>
  <c r="P48" i="1" s="1"/>
  <c r="Q47" i="1"/>
  <c r="R47" i="1"/>
  <c r="S47" i="1"/>
  <c r="T47" i="1"/>
  <c r="H47" i="1"/>
  <c r="D8" i="3"/>
  <c r="E21" i="3" l="1"/>
  <c r="C22" i="3"/>
  <c r="D22" i="3"/>
  <c r="E14" i="3"/>
  <c r="E18" i="3"/>
  <c r="E10" i="3"/>
  <c r="E12" i="3"/>
  <c r="E16" i="3"/>
  <c r="E20" i="3"/>
  <c r="E11" i="3"/>
  <c r="E15" i="3"/>
  <c r="E19" i="3"/>
  <c r="E8" i="3"/>
  <c r="E9" i="3"/>
  <c r="E13" i="3"/>
  <c r="E17" i="3"/>
  <c r="V4" i="1"/>
  <c r="V5" i="1"/>
  <c r="V6" i="1"/>
  <c r="V7" i="1"/>
  <c r="V8" i="1"/>
  <c r="V9" i="1"/>
  <c r="V10" i="1"/>
  <c r="V11" i="1"/>
  <c r="V12" i="1"/>
  <c r="V13" i="1"/>
  <c r="V14" i="1"/>
  <c r="V15" i="1"/>
  <c r="V3"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E22" i="3" l="1"/>
  <c r="V47" i="1"/>
  <c r="C3" i="3"/>
  <c r="C5"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<sst xmlns="http://schemas.openxmlformats.org/spreadsheetml/2006/main" count="232" uniqueCount="100">
  <si>
    <t>Name</t>
  </si>
  <si>
    <t>Photo ID</t>
  </si>
  <si>
    <t>App form</t>
  </si>
  <si>
    <t>Commenced</t>
  </si>
  <si>
    <t>Int Questions</t>
  </si>
  <si>
    <t>Terms of employment</t>
  </si>
  <si>
    <t>Date</t>
  </si>
  <si>
    <t>Health dec</t>
  </si>
  <si>
    <t>Job Description</t>
  </si>
  <si>
    <t>Induction</t>
  </si>
  <si>
    <t xml:space="preserve">DBS Number &amp; Summary </t>
  </si>
  <si>
    <t xml:space="preserve">Job Role </t>
  </si>
  <si>
    <t>Yearly Appraisal Date</t>
  </si>
  <si>
    <t>Reference 1 (Prev Employer)</t>
  </si>
  <si>
    <t>Policies Signed</t>
  </si>
  <si>
    <t xml:space="preserve">Job Offer Letter </t>
  </si>
  <si>
    <t>Manager</t>
  </si>
  <si>
    <t>20/20/2018</t>
  </si>
  <si>
    <t>0005544</t>
  </si>
  <si>
    <t>0005546</t>
  </si>
  <si>
    <t>0005547</t>
  </si>
  <si>
    <t>Yes</t>
  </si>
  <si>
    <t>No</t>
  </si>
  <si>
    <t xml:space="preserve">Reference 2                 </t>
  </si>
  <si>
    <t xml:space="preserve">Full work history </t>
  </si>
  <si>
    <t>All Training Certs</t>
  </si>
  <si>
    <t>N/A</t>
  </si>
  <si>
    <t>Date of issue - Red if over 3 years</t>
  </si>
  <si>
    <t>00004</t>
  </si>
  <si>
    <t>Home Name &amp; Logo</t>
  </si>
  <si>
    <t>Number of Staff</t>
  </si>
  <si>
    <t>Compliance %</t>
  </si>
  <si>
    <t>Number of completed files for given area:</t>
  </si>
  <si>
    <t>File Does contain</t>
  </si>
  <si>
    <t>File Does not contain</t>
  </si>
  <si>
    <t>Total missing pieces of information</t>
  </si>
  <si>
    <t>DBS Risk Assessment in place (if required)</t>
  </si>
  <si>
    <t xml:space="preserve">Ref 1 </t>
  </si>
  <si>
    <t xml:space="preserve">Ref                 </t>
  </si>
  <si>
    <t xml:space="preserve">Gaps in work history </t>
  </si>
  <si>
    <t>Reference 1</t>
  </si>
  <si>
    <t>Gaps</t>
  </si>
  <si>
    <t xml:space="preserve">Date of issue </t>
  </si>
  <si>
    <t>DBS Risk Assessment</t>
  </si>
  <si>
    <t>Int Q's</t>
  </si>
  <si>
    <t>Missing Info</t>
  </si>
  <si>
    <t>Job Descrip</t>
  </si>
  <si>
    <t>Training Certs</t>
  </si>
  <si>
    <t xml:space="preserve">Yearly Appraisal </t>
  </si>
  <si>
    <t>Terms of employ</t>
  </si>
  <si>
    <t>Total</t>
  </si>
  <si>
    <t>Staff File Matrix and Audit - Sheet 1 Data Capture</t>
  </si>
  <si>
    <t>Compliant File/ Not Compliant File</t>
  </si>
  <si>
    <t>No Non-Compliant Files</t>
  </si>
  <si>
    <t>000044332</t>
  </si>
  <si>
    <t>000562525</t>
  </si>
  <si>
    <t>Inter Q's</t>
  </si>
  <si>
    <t>Items Needed for Staff File</t>
  </si>
  <si>
    <t xml:space="preserve">All Staff Members should have Photo ID in File. Drivers License or Passport preferable </t>
  </si>
  <si>
    <t>First reference should be from the previous Employer</t>
  </si>
  <si>
    <t xml:space="preserve">Second reference should be from another former employer or character reference if not possible </t>
  </si>
  <si>
    <t>CV or application form should have a full work history</t>
  </si>
  <si>
    <t>Application form should be kept on file</t>
  </si>
  <si>
    <t>Interview  Questions</t>
  </si>
  <si>
    <t>Health declaration</t>
  </si>
  <si>
    <t>Job offer letter copy to be kept on file including start date</t>
  </si>
  <si>
    <t xml:space="preserve">Contract or any terms of employment must be on file </t>
  </si>
  <si>
    <t>Full job description signed by the applicant must be on file</t>
  </si>
  <si>
    <t>Induction need to be recorded and signed off and in file</t>
  </si>
  <si>
    <t xml:space="preserve">Training certificates need to be filed and logged on training matrix. </t>
  </si>
  <si>
    <t>DBS Number</t>
  </si>
  <si>
    <t>DBS Date</t>
  </si>
  <si>
    <t>Date of DBS should be logged and DBS undertaken every 3 years unless the staff member has the update service, which should be checked yearly.</t>
  </si>
  <si>
    <t xml:space="preserve">This is only relevant is there is a positive outcome on a staff members DBS. In that case a risk assessment needs to be created. </t>
  </si>
  <si>
    <t>The DBS Number and summary need to be kept on file and original DBS given back to staff member</t>
  </si>
  <si>
    <t>All gaps in work history need to be document on application form, CV or separately i.e. maternity, travelling etc</t>
  </si>
  <si>
    <t xml:space="preserve">Interview questions and answers should be documented and scored for suitability to position applied for </t>
  </si>
  <si>
    <t>Health Declaration should be on file regarding any ongoing illness. Risk assessments to be undertaken where necessary.</t>
  </si>
  <si>
    <t>Staff policies must be reviewed and signed to say they have been read and understood</t>
  </si>
  <si>
    <t>Yearly Appraisal date</t>
  </si>
  <si>
    <t>Date need to be within the last year or booked for the future</t>
  </si>
  <si>
    <t>Company Logo</t>
  </si>
  <si>
    <t xml:space="preserve">Home Name: </t>
  </si>
  <si>
    <t>Date:</t>
  </si>
  <si>
    <t>Pieces of Info missing ?</t>
  </si>
  <si>
    <t>Compliant Files</t>
  </si>
  <si>
    <t>Carer</t>
  </si>
  <si>
    <t>Nurse</t>
  </si>
  <si>
    <t>Madonna</t>
  </si>
  <si>
    <t>Sting</t>
  </si>
  <si>
    <t>Elton John</t>
  </si>
  <si>
    <t>Seal</t>
  </si>
  <si>
    <t>Cia</t>
  </si>
  <si>
    <t>John</t>
  </si>
  <si>
    <t>Compliant?</t>
  </si>
  <si>
    <t xml:space="preserve">Here you can look up individual staff members files from drop down list to see what's missing  </t>
  </si>
  <si>
    <t>Individual Staff Member</t>
  </si>
  <si>
    <t>Gaps in employment checked</t>
  </si>
  <si>
    <t xml:space="preserve">Gaps in employment checked </t>
  </si>
  <si>
    <t xml:space="preserve">The audit on the next sheet will highlight any missing information. Cells should be not left blank to ensure the audit is effective. Blank cells highlight yellow so you know you have missing data. "No" cells highlight Red so you are aware that information is missing. 
The Data is carried across on to this front sheet here  to show overall compliance. If Below 90% this will also flag red. Realistically this should show 100% majority of the time, unless there is a new starter and file is being compiled. 
Any Date highlighted in red means the date is past its recommended renewal date. If the date is in the future, it will highlight blue. 
Below: Any Staff Files can be looked up using the drop down box to the left, finding staff members name and it will bring up what is contained within their file. This should still be checked with physical or electronic file, periodically. 
IMPORTANT: The sheets have been protected on the review Tab in order to protect the formula, however you can unprotect this without a password. Once you've made changes, please remember to protect the sheet again so no formulas are accidently deleted, as then the matrix may not function correctly.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</si>
</sst>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b/>
      <sz val="14"/>
      <color theme="0"/>
      <name val="Calibri"/>
      <family val="2"/>
      <scheme val="minor"/>
    </font>
    <font>
      <sz val="11"/>
      <color theme="1"/>
      <name val="Calibri"/>
      <family val="2"/>
      <scheme val="minor"/>
    </font>
    <font>
      <sz val="11"/>
      <color rgb="FFFF0000"/>
      <name val="Calibri"/>
      <family val="2"/>
      <scheme val="minor"/>
    </font>
    <font>
      <b/>
      <sz val="1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0" xfId="0" applyAlignment="1">
      <alignment horizontal="center"/>
    </xf>
    <xf numFmtId="0" fontId="1" fillId="0" borderId="0" xfId="0" applyFont="1" applyAlignment="1">
      <alignment horizontal="center"/>
    </xf>
    <xf numFmtId="0" fontId="0" fillId="0" borderId="1" xfId="0" applyBorder="1" applyAlignment="1">
      <alignment horizontal="center"/>
    </xf>
    <xf numFmtId="0" fontId="2" fillId="2" borderId="0" xfId="0" applyFont="1" applyFill="1" applyAlignment="1">
      <alignment horizontal="center"/>
    </xf>
    <xf numFmtId="0" fontId="2" fillId="2" borderId="0" xfId="0" applyFont="1" applyFill="1" applyAlignment="1">
      <alignment horizontal="center" wrapText="1"/>
    </xf>
    <xf numFmtId="0" fontId="5" fillId="2" borderId="0" xfId="0" applyFont="1" applyFill="1" applyAlignment="1">
      <alignment vertical="center"/>
    </xf>
    <xf numFmtId="0" fontId="3" fillId="2" borderId="0" xfId="0" applyFont="1" applyFill="1" applyAlignment="1">
      <alignment horizontal="center"/>
    </xf>
    <xf numFmtId="17" fontId="5" fillId="2" borderId="0" xfId="0" applyNumberFormat="1" applyFont="1" applyFill="1" applyAlignment="1">
      <alignment horizontal="center"/>
    </xf>
    <xf numFmtId="14" fontId="3" fillId="2" borderId="0" xfId="0" applyNumberFormat="1" applyFont="1" applyFill="1" applyAlignment="1">
      <alignment horizontal="center"/>
    </xf>
    <xf numFmtId="0" fontId="3" fillId="2" borderId="0" xfId="0" applyFont="1" applyFill="1" applyAlignment="1">
      <alignment horizontal="center"/>
    </xf>
    <xf numFmtId="0" fontId="2" fillId="2" borderId="1" xfId="0" applyFont="1" applyFill="1" applyBorder="1" applyAlignment="1">
      <alignment horizontal="center" wrapText="1"/>
    </xf>
    <xf numFmtId="0" fontId="0" fillId="0" borderId="1" xfId="0" applyBorder="1"/>
    <xf numFmtId="0" fontId="0" fillId="0" borderId="3" xfId="0" applyBorder="1" applyAlignment="1">
      <alignment horizontal="center"/>
    </xf>
    <xf numFmtId="0" fontId="0" fillId="0" borderId="4" xfId="0" applyBorder="1" applyAlignment="1">
      <alignment horizontal="center"/>
    </xf>
    <xf numFmtId="12" fontId="0" fillId="0" borderId="1" xfId="1" applyNumberFormat="1" applyFont="1" applyBorder="1" applyAlignment="1">
      <alignment horizontal="center"/>
    </xf>
    <xf numFmtId="0" fontId="0" fillId="0" borderId="1" xfId="0" applyBorder="1" applyAlignment="1">
      <alignment horizontal="center" wrapText="1"/>
    </xf>
    <xf numFmtId="9" fontId="0" fillId="0" borderId="1" xfId="1" applyFont="1" applyBorder="1" applyAlignment="1">
      <alignment horizontal="center"/>
    </xf>
    <xf numFmtId="0" fontId="2" fillId="2" borderId="1"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2" fillId="2" borderId="1" xfId="0" applyFont="1" applyFill="1" applyBorder="1" applyAlignment="1">
      <alignment wrapText="1"/>
    </xf>
    <xf numFmtId="0" fontId="2" fillId="2" borderId="0" xfId="0" applyFont="1" applyFill="1" applyBorder="1" applyAlignment="1">
      <alignment horizontal="center" wrapText="1"/>
    </xf>
    <xf numFmtId="14" fontId="0" fillId="0" borderId="1" xfId="0" applyNumberFormat="1" applyBorder="1"/>
    <xf numFmtId="0" fontId="0" fillId="0" borderId="2" xfId="0" applyBorder="1" applyAlignment="1">
      <alignment horizontal="center" vertical="center"/>
    </xf>
    <xf numFmtId="9"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9" fontId="0" fillId="0" borderId="4" xfId="1" applyFont="1" applyBorder="1" applyAlignment="1">
      <alignment horizontal="center" vertical="center"/>
    </xf>
    <xf numFmtId="14" fontId="0" fillId="0" borderId="0" xfId="0" applyNumberFormat="1"/>
    <xf numFmtId="0" fontId="0" fillId="2" borderId="0" xfId="0" applyFill="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3" borderId="5" xfId="0" applyFill="1" applyBorder="1" applyAlignment="1">
      <alignment horizontal="center" wrapText="1"/>
    </xf>
    <xf numFmtId="0" fontId="0" fillId="3" borderId="9" xfId="0" applyFill="1" applyBorder="1" applyAlignment="1">
      <alignment horizontal="center"/>
    </xf>
    <xf numFmtId="0" fontId="0" fillId="4" borderId="0" xfId="0" applyFill="1"/>
    <xf numFmtId="0" fontId="0" fillId="4" borderId="0" xfId="0" applyFill="1" applyAlignment="1"/>
    <xf numFmtId="0" fontId="1" fillId="4" borderId="0" xfId="0" applyFont="1" applyFill="1" applyAlignment="1">
      <alignment horizontal="center" vertical="center"/>
    </xf>
    <xf numFmtId="0" fontId="0" fillId="3" borderId="1" xfId="0" applyFill="1" applyBorder="1" applyAlignment="1"/>
    <xf numFmtId="0" fontId="9" fillId="0" borderId="1" xfId="0" applyFont="1" applyBorder="1" applyAlignment="1">
      <alignment horizontal="center" vertical="center"/>
    </xf>
    <xf numFmtId="0" fontId="0" fillId="5" borderId="0" xfId="0" applyFill="1"/>
    <xf numFmtId="0" fontId="5" fillId="2" borderId="0" xfId="0" applyFont="1" applyFill="1"/>
    <xf numFmtId="0" fontId="3" fillId="2" borderId="0" xfId="0" applyFont="1" applyFill="1"/>
    <xf numFmtId="0" fontId="0" fillId="6" borderId="0" xfId="0" applyFill="1"/>
    <xf numFmtId="9" fontId="9" fillId="0" borderId="1" xfId="1" applyFont="1" applyBorder="1" applyAlignment="1">
      <alignment horizontal="center" vertical="center"/>
    </xf>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49"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4" fontId="0" fillId="0" borderId="2" xfId="0" applyNumberFormat="1" applyBorder="1" applyAlignment="1" applyProtection="1">
      <alignment horizontal="center"/>
      <protection locked="0"/>
    </xf>
    <xf numFmtId="0" fontId="8" fillId="3" borderId="1" xfId="0" applyFont="1" applyFill="1" applyBorder="1" applyAlignment="1">
      <alignment horizontal="center" wrapText="1"/>
    </xf>
    <xf numFmtId="0" fontId="8" fillId="3" borderId="2" xfId="0" applyFont="1" applyFill="1" applyBorder="1" applyAlignment="1">
      <alignment horizontal="center" wrapText="1"/>
    </xf>
    <xf numFmtId="0" fontId="10" fillId="2" borderId="0" xfId="0" applyFont="1" applyFill="1" applyAlignment="1">
      <alignment horizontal="center"/>
    </xf>
    <xf numFmtId="0" fontId="11" fillId="2" borderId="0" xfId="0" applyFont="1" applyFill="1" applyAlignment="1">
      <alignment horizontal="center"/>
    </xf>
    <xf numFmtId="0" fontId="7" fillId="3" borderId="10" xfId="0" applyFont="1" applyFill="1" applyBorder="1" applyAlignment="1" applyProtection="1">
      <alignment horizontal="center" vertical="center"/>
      <protection locked="0"/>
    </xf>
    <xf numFmtId="0" fontId="7" fillId="3" borderId="11"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5" fillId="2" borderId="0" xfId="0" applyFont="1" applyFill="1" applyAlignment="1" applyProtection="1">
      <alignment horizontal="center"/>
      <protection locked="0"/>
    </xf>
    <xf numFmtId="14" fontId="5" fillId="2" borderId="0" xfId="0" applyNumberFormat="1" applyFont="1" applyFill="1" applyAlignment="1" applyProtection="1">
      <alignment horizontal="center"/>
      <protection locked="0"/>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3" fillId="2" borderId="0" xfId="0" applyFont="1" applyFill="1" applyAlignment="1">
      <alignment horizontal="center"/>
    </xf>
    <xf numFmtId="0" fontId="1" fillId="4" borderId="0" xfId="0" applyFont="1" applyFill="1" applyAlignment="1">
      <alignment horizontal="center" vertical="center"/>
    </xf>
  </cellXfs>
  <cellStyles count="2">
    <cellStyle name="Normal" xfId="0" builtinId="0"/>
    <cellStyle name="Percent" xfId="1" builtinId="5"/>
  </cellStyles>
  <dxfs count="28">
    <dxf>
      <font>
        <color theme="9" tint="-0.24994659260841701"/>
      </font>
      <fill>
        <patternFill>
          <bgColor theme="9" tint="0.59996337778862885"/>
        </patternFill>
      </fill>
    </dxf>
    <dxf>
      <font>
        <color rgb="FFC00000"/>
      </font>
      <fill>
        <patternFill>
          <b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ont>
        <color rgb="FFC00000"/>
      </font>
      <fill>
        <patternFill>
          <bgColor rgb="FFFFC7CE"/>
        </patternFill>
      </fill>
    </dxf>
    <dxf>
      <font>
        <b val="0"/>
        <i val="0"/>
        <color rgb="FFC00000"/>
      </font>
      <fill>
        <patternFill>
          <bgColor rgb="FFFFCCCC"/>
        </patternFill>
      </fill>
    </dxf>
    <dxf>
      <font>
        <color rgb="FF9C0006"/>
      </font>
      <fill>
        <patternFill>
          <bgColor rgb="FFFFCCCC"/>
        </patternFill>
      </fill>
    </dxf>
    <dxf>
      <fill>
        <patternFill>
          <bgColor theme="7" tint="0.79998168889431442"/>
        </patternFill>
      </fill>
    </dxf>
    <dxf>
      <font>
        <color rgb="FFFF0000"/>
      </font>
      <fill>
        <patternFill>
          <bgColor theme="5" tint="0.39994506668294322"/>
        </patternFill>
      </fill>
    </dxf>
    <dxf>
      <fill>
        <patternFill>
          <bgColor theme="4" tint="0.59996337778862885"/>
        </patternFill>
      </fill>
    </dxf>
    <dxf>
      <font>
        <b val="0"/>
        <i val="0"/>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CCC"/>
        </patternFill>
      </fill>
    </dxf>
    <dxf>
      <font>
        <color rgb="FF9C0006"/>
      </font>
      <fill>
        <patternFill>
          <bgColor rgb="FFFFC7CE"/>
        </patternFill>
      </fill>
    </dxf>
    <dxf>
      <fill>
        <patternFill>
          <bgColor theme="7" tint="0.79998168889431442"/>
        </patternFill>
      </fill>
    </dxf>
    <dxf>
      <font>
        <color rgb="FFC00000"/>
      </font>
      <fill>
        <patternFill>
          <bgColor rgb="FFFFCCCC"/>
        </patternFill>
      </fill>
    </dxf>
    <dxf>
      <font>
        <color rgb="FF9C0006"/>
      </font>
      <fill>
        <patternFill>
          <bgColor rgb="FFFFC7CE"/>
        </patternFill>
      </fill>
    </dxf>
    <dxf>
      <font>
        <color rgb="FF9C0006"/>
      </font>
      <fill>
        <patternFill>
          <bgColor rgb="FFFFC7CE"/>
        </patternFill>
      </fill>
    </dxf>
    <dxf>
      <font>
        <color rgb="FFC00000"/>
      </font>
      <fill>
        <patternFill>
          <bgColor rgb="FFFFCCCC"/>
        </patternFill>
      </fill>
    </dxf>
    <dxf>
      <font>
        <color rgb="FFC00000"/>
      </font>
      <fill>
        <patternFill>
          <bgColor rgb="FFFFCCCC"/>
        </patternFill>
      </fill>
    </dxf>
    <dxf>
      <font>
        <color rgb="FFC00000"/>
      </font>
      <fill>
        <patternFill>
          <bgColor rgb="FFFFCCCC"/>
        </patternFill>
      </fill>
    </dxf>
    <dxf>
      <font>
        <color rgb="FF006100"/>
      </font>
      <fill>
        <patternFill>
          <bgColor rgb="FFC6EFCE"/>
        </patternFill>
      </fill>
    </dxf>
    <dxf>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683E-20B3-483E-9A40-77F810ED5F9A}">
  <dimension ref="A1:Z31"/>
  <sheetViews>
    <sheetView showGridLines="0" tabSelected="1" zoomScale="80" zoomScaleNormal="80" workbookViewId="0">
      <selection activeCell="S2" sqref="S2:U5"/>
    </sheetView>
  </sheetViews>
  <sheetFormatPr defaultRowHeight="14.4" x14ac:dyDescent="0.3"/>
  <cols>
    <col min="1" max="1" width="2.33203125" customWidth="1"/>
    <col min="2" max="2" width="26.33203125" customWidth="1"/>
    <col min="3" max="3" width="15" customWidth="1"/>
    <col min="4" max="4" width="15.5546875" customWidth="1"/>
    <col min="5" max="5" width="16.109375" customWidth="1"/>
    <col min="6" max="6" width="12.109375" customWidth="1"/>
    <col min="7" max="7" width="11.88671875" customWidth="1"/>
    <col min="22" max="22" width="12" bestFit="1" customWidth="1"/>
    <col min="24" max="24" width="14.88671875" customWidth="1"/>
  </cols>
  <sheetData>
    <row r="1" spans="1:26" ht="18.600000000000001" thickBot="1" x14ac:dyDescent="0.4">
      <c r="A1" s="53" t="s">
        <v>51</v>
      </c>
      <c r="B1" s="54"/>
      <c r="C1" s="54"/>
      <c r="D1" s="54"/>
      <c r="E1" s="54"/>
      <c r="F1" s="64" t="s">
        <v>82</v>
      </c>
      <c r="G1" s="64"/>
      <c r="H1" s="64"/>
      <c r="I1" s="64"/>
      <c r="J1" s="64"/>
      <c r="K1" s="41" t="s">
        <v>83</v>
      </c>
      <c r="L1" s="65">
        <f ca="1">TODAY()</f>
        <v>44251</v>
      </c>
      <c r="M1" s="64"/>
      <c r="N1" s="64"/>
      <c r="O1" s="42"/>
      <c r="P1" s="42"/>
      <c r="Q1" s="42"/>
      <c r="R1" s="42"/>
      <c r="S1" s="42"/>
      <c r="T1" s="42"/>
      <c r="U1" s="42"/>
      <c r="V1" s="42"/>
      <c r="W1" s="42"/>
      <c r="X1" s="42"/>
      <c r="Y1" s="42"/>
      <c r="Z1" s="42"/>
    </row>
    <row r="2" spans="1:26" x14ac:dyDescent="0.3">
      <c r="A2" s="40"/>
      <c r="B2" s="40"/>
      <c r="C2" s="40"/>
      <c r="D2" s="40"/>
      <c r="E2" s="40"/>
      <c r="F2" s="40"/>
      <c r="G2" s="40"/>
      <c r="H2" s="40"/>
      <c r="I2" s="40"/>
      <c r="J2" s="40"/>
      <c r="K2" s="40"/>
      <c r="L2" s="40"/>
      <c r="M2" s="40"/>
      <c r="N2" s="40"/>
      <c r="O2" s="40"/>
      <c r="P2" s="40"/>
      <c r="Q2" s="40"/>
      <c r="R2" s="40"/>
      <c r="S2" s="55" t="s">
        <v>81</v>
      </c>
      <c r="T2" s="56"/>
      <c r="U2" s="57"/>
      <c r="V2" s="40"/>
      <c r="W2" s="40"/>
      <c r="X2" s="40"/>
      <c r="Y2" s="40"/>
      <c r="Z2" s="40"/>
    </row>
    <row r="3" spans="1:26" ht="16.2" thickBot="1" x14ac:dyDescent="0.35">
      <c r="A3" s="40"/>
      <c r="B3" s="18" t="s">
        <v>30</v>
      </c>
      <c r="C3" s="39">
        <f>COUNTA('Audit '!A3:A46)</f>
        <v>6</v>
      </c>
      <c r="D3" s="40"/>
      <c r="E3" s="40"/>
      <c r="F3" s="40"/>
      <c r="G3" s="40"/>
      <c r="H3" s="40"/>
      <c r="I3" s="40"/>
      <c r="J3" s="40"/>
      <c r="K3" s="40"/>
      <c r="L3" s="40"/>
      <c r="M3" s="40"/>
      <c r="N3" s="40"/>
      <c r="O3" s="40"/>
      <c r="P3" s="40"/>
      <c r="Q3" s="40"/>
      <c r="R3" s="40"/>
      <c r="S3" s="58"/>
      <c r="T3" s="59"/>
      <c r="U3" s="60"/>
      <c r="V3" s="40"/>
      <c r="W3" s="40"/>
      <c r="X3" s="40"/>
      <c r="Y3" s="40"/>
      <c r="Z3" s="40"/>
    </row>
    <row r="4" spans="1:26" ht="45" customHeight="1" x14ac:dyDescent="0.3">
      <c r="A4" s="40"/>
      <c r="B4" s="21" t="s">
        <v>53</v>
      </c>
      <c r="C4" s="39">
        <f>COUNTIF('Audit '!W3:W46,"Not Compliant")</f>
        <v>3</v>
      </c>
      <c r="D4" s="40"/>
      <c r="E4" s="40"/>
      <c r="F4" s="40"/>
      <c r="G4" s="66" t="s">
        <v>99</v>
      </c>
      <c r="H4" s="67"/>
      <c r="I4" s="67"/>
      <c r="J4" s="67"/>
      <c r="K4" s="67"/>
      <c r="L4" s="67"/>
      <c r="M4" s="67"/>
      <c r="N4" s="67"/>
      <c r="O4" s="67"/>
      <c r="P4" s="68"/>
      <c r="Q4" s="40"/>
      <c r="R4" s="40"/>
      <c r="S4" s="58"/>
      <c r="T4" s="59"/>
      <c r="U4" s="60"/>
      <c r="V4" s="40"/>
      <c r="W4" s="40"/>
      <c r="X4" s="40"/>
      <c r="Y4" s="40"/>
      <c r="Z4" s="40"/>
    </row>
    <row r="5" spans="1:26" ht="16.2" thickBot="1" x14ac:dyDescent="0.35">
      <c r="A5" s="40"/>
      <c r="B5" s="21" t="s">
        <v>85</v>
      </c>
      <c r="C5" s="44">
        <f>SUM(C3-C4)/C3</f>
        <v>0.5</v>
      </c>
      <c r="D5" s="40"/>
      <c r="E5" s="40"/>
      <c r="F5" s="40"/>
      <c r="G5" s="69"/>
      <c r="H5" s="70"/>
      <c r="I5" s="70"/>
      <c r="J5" s="70"/>
      <c r="K5" s="70"/>
      <c r="L5" s="70"/>
      <c r="M5" s="70"/>
      <c r="N5" s="70"/>
      <c r="O5" s="70"/>
      <c r="P5" s="71"/>
      <c r="Q5" s="40"/>
      <c r="R5" s="40"/>
      <c r="S5" s="61"/>
      <c r="T5" s="62"/>
      <c r="U5" s="63"/>
      <c r="V5" s="40"/>
      <c r="W5" s="40"/>
      <c r="X5" s="40"/>
      <c r="Y5" s="40"/>
      <c r="Z5" s="40"/>
    </row>
    <row r="6" spans="1:26" ht="14.4" customHeight="1" x14ac:dyDescent="0.3">
      <c r="A6" s="40"/>
      <c r="B6" s="40"/>
      <c r="C6" s="40"/>
      <c r="D6" s="40"/>
      <c r="E6" s="40"/>
      <c r="F6" s="40"/>
      <c r="G6" s="69"/>
      <c r="H6" s="70"/>
      <c r="I6" s="70"/>
      <c r="J6" s="70"/>
      <c r="K6" s="70"/>
      <c r="L6" s="70"/>
      <c r="M6" s="70"/>
      <c r="N6" s="70"/>
      <c r="O6" s="70"/>
      <c r="P6" s="71"/>
      <c r="Q6" s="40"/>
      <c r="R6" s="40"/>
      <c r="S6" s="40"/>
      <c r="T6" s="40"/>
      <c r="U6" s="40"/>
      <c r="V6" s="40"/>
      <c r="W6" s="40"/>
      <c r="X6" s="40"/>
      <c r="Y6" s="40"/>
      <c r="Z6" s="40"/>
    </row>
    <row r="7" spans="1:26" ht="30.75" customHeight="1" x14ac:dyDescent="0.3">
      <c r="A7" s="40"/>
      <c r="B7" s="40"/>
      <c r="C7" s="21" t="s">
        <v>33</v>
      </c>
      <c r="D7" s="21" t="s">
        <v>34</v>
      </c>
      <c r="E7" s="21" t="s">
        <v>31</v>
      </c>
      <c r="F7" s="40"/>
      <c r="G7" s="69"/>
      <c r="H7" s="70"/>
      <c r="I7" s="70"/>
      <c r="J7" s="70"/>
      <c r="K7" s="70"/>
      <c r="L7" s="70"/>
      <c r="M7" s="70"/>
      <c r="N7" s="70"/>
      <c r="O7" s="70"/>
      <c r="P7" s="71"/>
      <c r="Q7" s="40"/>
      <c r="R7" s="40"/>
      <c r="S7" s="40"/>
      <c r="T7" s="40"/>
      <c r="U7" s="40"/>
      <c r="V7" s="40"/>
      <c r="W7" s="40"/>
      <c r="X7" s="40"/>
      <c r="Y7" s="40"/>
      <c r="Z7" s="40"/>
    </row>
    <row r="8" spans="1:26" ht="14.4" customHeight="1" x14ac:dyDescent="0.3">
      <c r="A8" s="40"/>
      <c r="B8" s="11" t="s">
        <v>1</v>
      </c>
      <c r="C8" s="19">
        <f>COUNTIF('Audit '!G3:G46,"Yes")</f>
        <v>6</v>
      </c>
      <c r="D8" s="19">
        <f>COUNTIF('Audit '!G3:G46,"No")</f>
        <v>0</v>
      </c>
      <c r="E8" s="20">
        <f>'Audit '!G48</f>
        <v>1</v>
      </c>
      <c r="F8" s="40"/>
      <c r="G8" s="69"/>
      <c r="H8" s="70"/>
      <c r="I8" s="70"/>
      <c r="J8" s="70"/>
      <c r="K8" s="70"/>
      <c r="L8" s="70"/>
      <c r="M8" s="70"/>
      <c r="N8" s="70"/>
      <c r="O8" s="70"/>
      <c r="P8" s="71"/>
      <c r="Q8" s="40"/>
      <c r="R8" s="40"/>
      <c r="S8" s="40"/>
      <c r="T8" s="40"/>
      <c r="U8" s="40"/>
      <c r="V8" s="40"/>
      <c r="W8" s="40"/>
      <c r="X8" s="40"/>
      <c r="Y8" s="40"/>
      <c r="Z8" s="40"/>
    </row>
    <row r="9" spans="1:26" ht="14.4" customHeight="1" x14ac:dyDescent="0.3">
      <c r="A9" s="40"/>
      <c r="B9" s="11" t="s">
        <v>40</v>
      </c>
      <c r="C9" s="19">
        <f>COUNTIF('Audit '!H3:H46,"Yes")</f>
        <v>6</v>
      </c>
      <c r="D9" s="19">
        <f>COUNTIF('Audit '!H3:H46,"No")</f>
        <v>0</v>
      </c>
      <c r="E9" s="20">
        <f>'Audit '!H48</f>
        <v>1</v>
      </c>
      <c r="F9" s="40"/>
      <c r="G9" s="69"/>
      <c r="H9" s="70"/>
      <c r="I9" s="70"/>
      <c r="J9" s="70"/>
      <c r="K9" s="70"/>
      <c r="L9" s="70"/>
      <c r="M9" s="70"/>
      <c r="N9" s="70"/>
      <c r="O9" s="70"/>
      <c r="P9" s="71"/>
      <c r="Q9" s="40"/>
      <c r="R9" s="40"/>
      <c r="S9" s="40"/>
      <c r="T9" s="40"/>
      <c r="U9" s="40"/>
      <c r="V9" s="40"/>
      <c r="W9" s="40"/>
      <c r="X9" s="40"/>
      <c r="Y9" s="40"/>
      <c r="Z9" s="40"/>
    </row>
    <row r="10" spans="1:26" ht="14.4" customHeight="1" x14ac:dyDescent="0.3">
      <c r="A10" s="40"/>
      <c r="B10" s="11" t="s">
        <v>23</v>
      </c>
      <c r="C10" s="19">
        <f>COUNTIF('Audit '!I3:I46,"Yes")</f>
        <v>6</v>
      </c>
      <c r="D10" s="19">
        <f>COUNTIF('Audit '!I3:I46,"No")</f>
        <v>0</v>
      </c>
      <c r="E10" s="20">
        <f>'Audit '!I48</f>
        <v>1</v>
      </c>
      <c r="F10" s="40"/>
      <c r="G10" s="69"/>
      <c r="H10" s="70"/>
      <c r="I10" s="70"/>
      <c r="J10" s="70"/>
      <c r="K10" s="70"/>
      <c r="L10" s="70"/>
      <c r="M10" s="70"/>
      <c r="N10" s="70"/>
      <c r="O10" s="70"/>
      <c r="P10" s="71"/>
      <c r="Q10" s="40"/>
      <c r="R10" s="40"/>
      <c r="S10" s="40"/>
      <c r="T10" s="40"/>
      <c r="U10" s="40"/>
      <c r="V10" s="40"/>
      <c r="W10" s="40"/>
      <c r="X10" s="40"/>
      <c r="Y10" s="40"/>
      <c r="Z10" s="40"/>
    </row>
    <row r="11" spans="1:26" ht="14.4" customHeight="1" x14ac:dyDescent="0.3">
      <c r="A11" s="40"/>
      <c r="B11" s="11" t="s">
        <v>24</v>
      </c>
      <c r="C11" s="19">
        <f>COUNTIF('Audit '!J3:J46,"Yes")</f>
        <v>5</v>
      </c>
      <c r="D11" s="19">
        <f>COUNTIF('Audit '!J3:J46,"No")</f>
        <v>1</v>
      </c>
      <c r="E11" s="20">
        <f>'Audit '!J48</f>
        <v>0.83333333333333337</v>
      </c>
      <c r="F11" s="40"/>
      <c r="G11" s="69"/>
      <c r="H11" s="70"/>
      <c r="I11" s="70"/>
      <c r="J11" s="70"/>
      <c r="K11" s="70"/>
      <c r="L11" s="70"/>
      <c r="M11" s="70"/>
      <c r="N11" s="70"/>
      <c r="O11" s="70"/>
      <c r="P11" s="71"/>
      <c r="Q11" s="40"/>
      <c r="R11" s="40"/>
      <c r="S11" s="40"/>
      <c r="T11" s="40"/>
      <c r="U11" s="40"/>
      <c r="V11" s="40"/>
      <c r="W11" s="40"/>
      <c r="X11" s="40"/>
      <c r="Y11" s="40"/>
      <c r="Z11" s="40"/>
    </row>
    <row r="12" spans="1:26" ht="13.2" customHeight="1" x14ac:dyDescent="0.3">
      <c r="A12" s="40"/>
      <c r="B12" s="11" t="s">
        <v>98</v>
      </c>
      <c r="C12" s="19">
        <f>COUNTIF('Audit '!K3:K46,"Yes")</f>
        <v>6</v>
      </c>
      <c r="D12" s="19">
        <f>COUNTIF('Audit '!K3:K46,"No")</f>
        <v>0</v>
      </c>
      <c r="E12" s="20">
        <f>'Audit '!K48</f>
        <v>1</v>
      </c>
      <c r="F12" s="40"/>
      <c r="G12" s="69"/>
      <c r="H12" s="70"/>
      <c r="I12" s="70"/>
      <c r="J12" s="70"/>
      <c r="K12" s="70"/>
      <c r="L12" s="70"/>
      <c r="M12" s="70"/>
      <c r="N12" s="70"/>
      <c r="O12" s="70"/>
      <c r="P12" s="71"/>
      <c r="Q12" s="40"/>
      <c r="R12" s="40"/>
      <c r="S12" s="40"/>
      <c r="T12" s="40"/>
      <c r="U12" s="40"/>
      <c r="V12" s="40"/>
      <c r="W12" s="40"/>
      <c r="X12" s="40"/>
      <c r="Y12" s="40"/>
      <c r="Z12" s="40"/>
    </row>
    <row r="13" spans="1:26" ht="14.4" customHeight="1" x14ac:dyDescent="0.3">
      <c r="A13" s="40"/>
      <c r="B13" s="11" t="s">
        <v>2</v>
      </c>
      <c r="C13" s="19">
        <f>COUNTIF('Audit '!L3:L46,"Yes")</f>
        <v>6</v>
      </c>
      <c r="D13" s="19">
        <f>COUNTIF('Audit '!L3:L46,"No")</f>
        <v>0</v>
      </c>
      <c r="E13" s="20">
        <f>'Audit '!L48</f>
        <v>1</v>
      </c>
      <c r="F13" s="40"/>
      <c r="G13" s="69"/>
      <c r="H13" s="70"/>
      <c r="I13" s="70"/>
      <c r="J13" s="70"/>
      <c r="K13" s="70"/>
      <c r="L13" s="70"/>
      <c r="M13" s="70"/>
      <c r="N13" s="70"/>
      <c r="O13" s="70"/>
      <c r="P13" s="71"/>
      <c r="Q13" s="40"/>
      <c r="R13" s="40"/>
      <c r="S13" s="40"/>
      <c r="T13" s="40"/>
      <c r="U13" s="40"/>
      <c r="V13" s="40"/>
      <c r="W13" s="40"/>
      <c r="X13" s="40"/>
      <c r="Y13" s="40"/>
      <c r="Z13" s="40"/>
    </row>
    <row r="14" spans="1:26" ht="14.4" customHeight="1" x14ac:dyDescent="0.3">
      <c r="A14" s="40"/>
      <c r="B14" s="11" t="s">
        <v>4</v>
      </c>
      <c r="C14" s="19">
        <f>COUNTIF('Audit '!M3:M46,"Yes")</f>
        <v>6</v>
      </c>
      <c r="D14" s="19">
        <f>COUNTIF('Audit '!M3:M46,"No")</f>
        <v>0</v>
      </c>
      <c r="E14" s="20">
        <f>'Audit '!M48</f>
        <v>1</v>
      </c>
      <c r="F14" s="40"/>
      <c r="G14" s="69"/>
      <c r="H14" s="70"/>
      <c r="I14" s="70"/>
      <c r="J14" s="70"/>
      <c r="K14" s="70"/>
      <c r="L14" s="70"/>
      <c r="M14" s="70"/>
      <c r="N14" s="70"/>
      <c r="O14" s="70"/>
      <c r="P14" s="71"/>
      <c r="Q14" s="40"/>
      <c r="R14" s="40"/>
      <c r="S14" s="40"/>
      <c r="T14" s="40"/>
      <c r="U14" s="40"/>
      <c r="V14" s="40"/>
      <c r="W14" s="40"/>
      <c r="X14" s="40"/>
      <c r="Y14" s="40"/>
      <c r="Z14" s="40"/>
    </row>
    <row r="15" spans="1:26" ht="15" customHeight="1" x14ac:dyDescent="0.3">
      <c r="A15" s="40"/>
      <c r="B15" s="11" t="s">
        <v>7</v>
      </c>
      <c r="C15" s="19">
        <f>COUNTIF('Audit '!N3:N46,"Yes")</f>
        <v>5</v>
      </c>
      <c r="D15" s="19">
        <f>COUNTIF('Audit '!N3:N46,"No")</f>
        <v>1</v>
      </c>
      <c r="E15" s="20">
        <f>'Audit '!N48</f>
        <v>0.83333333333333337</v>
      </c>
      <c r="F15" s="40"/>
      <c r="G15" s="69"/>
      <c r="H15" s="70"/>
      <c r="I15" s="70"/>
      <c r="J15" s="70"/>
      <c r="K15" s="70"/>
      <c r="L15" s="70"/>
      <c r="M15" s="70"/>
      <c r="N15" s="70"/>
      <c r="O15" s="70"/>
      <c r="P15" s="71"/>
      <c r="Q15" s="40"/>
      <c r="R15" s="40"/>
      <c r="S15" s="40"/>
      <c r="T15" s="40"/>
      <c r="U15" s="40"/>
      <c r="V15" s="40"/>
      <c r="W15" s="40"/>
      <c r="X15" s="40"/>
      <c r="Y15" s="40"/>
      <c r="Z15" s="40"/>
    </row>
    <row r="16" spans="1:26" x14ac:dyDescent="0.3">
      <c r="A16" s="40"/>
      <c r="B16" s="11" t="s">
        <v>15</v>
      </c>
      <c r="C16" s="19">
        <f>COUNTIF('Audit '!O3:O46,"Yes")</f>
        <v>6</v>
      </c>
      <c r="D16" s="19">
        <f>COUNTIF('Audit '!O3:O46,"No")</f>
        <v>0</v>
      </c>
      <c r="E16" s="20">
        <f>'Audit '!O48</f>
        <v>1</v>
      </c>
      <c r="F16" s="40"/>
      <c r="G16" s="69"/>
      <c r="H16" s="70"/>
      <c r="I16" s="70"/>
      <c r="J16" s="70"/>
      <c r="K16" s="70"/>
      <c r="L16" s="70"/>
      <c r="M16" s="70"/>
      <c r="N16" s="70"/>
      <c r="O16" s="70"/>
      <c r="P16" s="71"/>
      <c r="Q16" s="40"/>
      <c r="R16" s="40"/>
      <c r="S16" s="40"/>
      <c r="T16" s="40"/>
      <c r="U16" s="40"/>
      <c r="V16" s="40"/>
      <c r="W16" s="40"/>
      <c r="X16" s="40"/>
      <c r="Y16" s="40"/>
      <c r="Z16" s="40"/>
    </row>
    <row r="17" spans="1:26" x14ac:dyDescent="0.3">
      <c r="A17" s="40"/>
      <c r="B17" s="11" t="s">
        <v>5</v>
      </c>
      <c r="C17" s="19">
        <f>COUNTIF('Audit '!P3:P46,"Yes")</f>
        <v>5</v>
      </c>
      <c r="D17" s="19">
        <f>COUNTIF('Audit '!P3:P46,"No")</f>
        <v>1</v>
      </c>
      <c r="E17" s="20">
        <f>'Audit '!P48</f>
        <v>0.83333333333333337</v>
      </c>
      <c r="F17" s="40"/>
      <c r="G17" s="69"/>
      <c r="H17" s="70"/>
      <c r="I17" s="70"/>
      <c r="J17" s="70"/>
      <c r="K17" s="70"/>
      <c r="L17" s="70"/>
      <c r="M17" s="70"/>
      <c r="N17" s="70"/>
      <c r="O17" s="70"/>
      <c r="P17" s="71"/>
      <c r="Q17" s="40"/>
      <c r="R17" s="40"/>
      <c r="S17" s="40"/>
      <c r="T17" s="40"/>
      <c r="U17" s="40"/>
      <c r="V17" s="40"/>
      <c r="W17" s="40"/>
      <c r="X17" s="40"/>
      <c r="Y17" s="40"/>
      <c r="Z17" s="40"/>
    </row>
    <row r="18" spans="1:26" x14ac:dyDescent="0.3">
      <c r="A18" s="40"/>
      <c r="B18" s="11" t="s">
        <v>8</v>
      </c>
      <c r="C18" s="19">
        <f>COUNTIF('Audit '!Q3:Q46,"Yes")</f>
        <v>6</v>
      </c>
      <c r="D18" s="19">
        <f>COUNTIF('Audit '!Q3:Q46,"No")</f>
        <v>0</v>
      </c>
      <c r="E18" s="20">
        <f>'Audit '!Q48</f>
        <v>1</v>
      </c>
      <c r="F18" s="40"/>
      <c r="G18" s="69"/>
      <c r="H18" s="70"/>
      <c r="I18" s="70"/>
      <c r="J18" s="70"/>
      <c r="K18" s="70"/>
      <c r="L18" s="70"/>
      <c r="M18" s="70"/>
      <c r="N18" s="70"/>
      <c r="O18" s="70"/>
      <c r="P18" s="71"/>
      <c r="Q18" s="40"/>
      <c r="R18" s="40"/>
      <c r="S18" s="40"/>
      <c r="T18" s="40"/>
      <c r="U18" s="40"/>
      <c r="V18" s="40"/>
      <c r="W18" s="40"/>
      <c r="X18" s="40"/>
      <c r="Y18" s="40"/>
      <c r="Z18" s="40"/>
    </row>
    <row r="19" spans="1:26" x14ac:dyDescent="0.3">
      <c r="A19" s="40"/>
      <c r="B19" s="11" t="s">
        <v>14</v>
      </c>
      <c r="C19" s="19">
        <f>COUNTIF('Audit '!R3:R46,"Yes")</f>
        <v>6</v>
      </c>
      <c r="D19" s="19">
        <f>COUNTIF('Audit '!Q3:Q46,"No")</f>
        <v>0</v>
      </c>
      <c r="E19" s="20">
        <f>'Audit '!R48</f>
        <v>1</v>
      </c>
      <c r="F19" s="40"/>
      <c r="G19" s="69"/>
      <c r="H19" s="70"/>
      <c r="I19" s="70"/>
      <c r="J19" s="70"/>
      <c r="K19" s="70"/>
      <c r="L19" s="70"/>
      <c r="M19" s="70"/>
      <c r="N19" s="70"/>
      <c r="O19" s="70"/>
      <c r="P19" s="71"/>
      <c r="Q19" s="40"/>
      <c r="R19" s="40"/>
      <c r="S19" s="40"/>
      <c r="T19" s="40"/>
      <c r="U19" s="40"/>
      <c r="V19" s="40"/>
      <c r="W19" s="40"/>
      <c r="X19" s="40"/>
      <c r="Y19" s="40"/>
      <c r="Z19" s="40"/>
    </row>
    <row r="20" spans="1:26" ht="20.399999999999999" customHeight="1" thickBot="1" x14ac:dyDescent="0.35">
      <c r="A20" s="40"/>
      <c r="B20" s="11" t="s">
        <v>9</v>
      </c>
      <c r="C20" s="19">
        <f>COUNTIF('Audit '!S3:S46,"Yes")</f>
        <v>6</v>
      </c>
      <c r="D20" s="19">
        <f>COUNTIF('Audit '!S3:S46,"No")</f>
        <v>0</v>
      </c>
      <c r="E20" s="20">
        <f>'Audit '!S48</f>
        <v>1</v>
      </c>
      <c r="F20" s="40"/>
      <c r="G20" s="72"/>
      <c r="H20" s="73"/>
      <c r="I20" s="73"/>
      <c r="J20" s="73"/>
      <c r="K20" s="73"/>
      <c r="L20" s="73"/>
      <c r="M20" s="73"/>
      <c r="N20" s="73"/>
      <c r="O20" s="73"/>
      <c r="P20" s="74"/>
      <c r="Q20" s="40"/>
      <c r="R20" s="40"/>
      <c r="S20" s="40"/>
      <c r="T20" s="40"/>
      <c r="U20" s="40"/>
      <c r="V20" s="40"/>
      <c r="W20" s="40"/>
      <c r="X20" s="40"/>
      <c r="Y20" s="40"/>
      <c r="Z20" s="40"/>
    </row>
    <row r="21" spans="1:26" ht="16.8" customHeight="1" thickBot="1" x14ac:dyDescent="0.35">
      <c r="A21" s="40"/>
      <c r="B21" s="11" t="s">
        <v>25</v>
      </c>
      <c r="C21" s="24">
        <f>COUNTIF('Audit '!T3:T46,"Yes")</f>
        <v>6</v>
      </c>
      <c r="D21" s="24">
        <f>COUNTIF('Audit '!T3:T46,"No")</f>
        <v>0</v>
      </c>
      <c r="E21" s="25">
        <f>'Audit '!T48</f>
        <v>1</v>
      </c>
      <c r="F21" s="40"/>
      <c r="G21" s="40"/>
      <c r="H21" s="40"/>
      <c r="I21" s="40"/>
      <c r="J21" s="40"/>
      <c r="K21" s="40"/>
      <c r="L21" s="40"/>
      <c r="M21" s="40"/>
      <c r="N21" s="40"/>
      <c r="O21" s="40"/>
      <c r="P21" s="40"/>
      <c r="Q21" s="40"/>
      <c r="R21" s="40"/>
      <c r="S21" s="40"/>
      <c r="T21" s="40"/>
      <c r="U21" s="40"/>
      <c r="V21" s="40"/>
      <c r="W21" s="40"/>
      <c r="X21" s="40"/>
      <c r="Y21" s="40"/>
      <c r="Z21" s="40"/>
    </row>
    <row r="22" spans="1:26" ht="15" thickBot="1" x14ac:dyDescent="0.35">
      <c r="A22" s="40"/>
      <c r="B22" s="22" t="s">
        <v>50</v>
      </c>
      <c r="C22" s="26">
        <f>SUM(C8:C21)</f>
        <v>81</v>
      </c>
      <c r="D22" s="27">
        <f>SUM(D8:D21)</f>
        <v>3</v>
      </c>
      <c r="E22" s="28">
        <f>SUM(C22/(C22+D22))</f>
        <v>0.9642857142857143</v>
      </c>
      <c r="F22" s="40"/>
      <c r="G22" s="40"/>
      <c r="H22" s="40"/>
      <c r="I22" s="40"/>
      <c r="J22" s="40"/>
      <c r="K22" s="40"/>
      <c r="L22" s="40"/>
      <c r="M22" s="40"/>
      <c r="N22" s="40"/>
      <c r="O22" s="40"/>
      <c r="P22" s="40"/>
      <c r="Q22" s="40"/>
      <c r="R22" s="40"/>
      <c r="S22" s="40"/>
      <c r="T22" s="40"/>
      <c r="U22" s="40"/>
      <c r="V22" s="40"/>
      <c r="W22" s="40"/>
      <c r="X22" s="40"/>
      <c r="Y22" s="40"/>
      <c r="Z22" s="40"/>
    </row>
    <row r="23" spans="1:26" x14ac:dyDescent="0.3">
      <c r="A23" s="40"/>
      <c r="B23" s="43"/>
      <c r="C23" s="43"/>
      <c r="D23" s="43"/>
      <c r="E23" s="43"/>
      <c r="F23" s="40"/>
      <c r="G23" s="40"/>
      <c r="H23" s="40"/>
      <c r="I23" s="40"/>
      <c r="J23" s="40"/>
      <c r="K23" s="40"/>
      <c r="L23" s="40"/>
      <c r="M23" s="40"/>
      <c r="N23" s="40"/>
      <c r="O23" s="40"/>
      <c r="P23" s="40"/>
      <c r="Q23" s="40"/>
      <c r="R23" s="40"/>
      <c r="S23" s="40"/>
      <c r="T23" s="40"/>
      <c r="U23" s="40"/>
      <c r="V23" s="40"/>
      <c r="W23" s="40"/>
      <c r="X23" s="40"/>
      <c r="Y23" s="40"/>
      <c r="Z23" s="40"/>
    </row>
    <row r="24" spans="1:26" x14ac:dyDescent="0.3">
      <c r="A24" s="40"/>
      <c r="B24" s="51" t="s">
        <v>95</v>
      </c>
      <c r="C24" s="51"/>
      <c r="D24" s="51"/>
      <c r="E24" s="51"/>
      <c r="F24" s="51"/>
      <c r="G24" s="51"/>
      <c r="H24" s="51"/>
      <c r="I24" s="40"/>
      <c r="J24" s="40"/>
      <c r="K24" s="40"/>
      <c r="L24" s="40"/>
      <c r="M24" s="40"/>
      <c r="N24" s="40"/>
      <c r="O24" s="40"/>
      <c r="P24" s="40"/>
      <c r="Q24" s="40"/>
      <c r="R24" s="40"/>
      <c r="S24" s="40"/>
      <c r="T24" s="40"/>
      <c r="U24" s="40"/>
      <c r="V24" s="40"/>
      <c r="W24" s="40"/>
      <c r="X24" s="40"/>
      <c r="Y24" s="40"/>
      <c r="Z24" s="40"/>
    </row>
    <row r="25" spans="1:26" x14ac:dyDescent="0.3">
      <c r="A25" s="40"/>
      <c r="B25" s="52"/>
      <c r="C25" s="52"/>
      <c r="D25" s="52"/>
      <c r="E25" s="52"/>
      <c r="F25" s="52"/>
      <c r="G25" s="52"/>
      <c r="H25" s="52"/>
      <c r="I25" s="40"/>
      <c r="J25" s="40"/>
      <c r="K25" s="40"/>
      <c r="L25" s="40"/>
      <c r="M25" s="40"/>
      <c r="N25" s="40"/>
      <c r="O25" s="40"/>
      <c r="P25" s="40"/>
      <c r="Q25" s="40"/>
      <c r="R25" s="40"/>
      <c r="S25" s="40"/>
      <c r="T25" s="40"/>
      <c r="U25" s="40"/>
      <c r="V25" s="40"/>
      <c r="W25" s="40"/>
      <c r="X25" s="40"/>
      <c r="Y25" s="40"/>
      <c r="Z25" s="40"/>
    </row>
    <row r="26" spans="1:26" ht="39.75" customHeight="1" x14ac:dyDescent="0.3">
      <c r="A26" s="40"/>
      <c r="B26" s="11" t="s">
        <v>96</v>
      </c>
      <c r="C26" s="11" t="s">
        <v>11</v>
      </c>
      <c r="D26" s="11" t="s">
        <v>3</v>
      </c>
      <c r="E26" s="11" t="s">
        <v>10</v>
      </c>
      <c r="F26" s="11" t="s">
        <v>43</v>
      </c>
      <c r="G26" s="11" t="s">
        <v>42</v>
      </c>
      <c r="H26" s="11" t="s">
        <v>1</v>
      </c>
      <c r="I26" s="11" t="s">
        <v>37</v>
      </c>
      <c r="J26" s="11" t="s">
        <v>38</v>
      </c>
      <c r="K26" s="11" t="s">
        <v>24</v>
      </c>
      <c r="L26" s="11" t="s">
        <v>41</v>
      </c>
      <c r="M26" s="11" t="s">
        <v>2</v>
      </c>
      <c r="N26" s="11" t="s">
        <v>44</v>
      </c>
      <c r="O26" s="11" t="s">
        <v>7</v>
      </c>
      <c r="P26" s="11" t="s">
        <v>15</v>
      </c>
      <c r="Q26" s="11" t="s">
        <v>49</v>
      </c>
      <c r="R26" s="11" t="s">
        <v>46</v>
      </c>
      <c r="S26" s="11" t="s">
        <v>14</v>
      </c>
      <c r="T26" s="11" t="s">
        <v>9</v>
      </c>
      <c r="U26" s="11" t="s">
        <v>47</v>
      </c>
      <c r="V26" s="11" t="s">
        <v>48</v>
      </c>
      <c r="W26" s="11" t="s">
        <v>45</v>
      </c>
      <c r="X26" s="18" t="s">
        <v>94</v>
      </c>
      <c r="Y26" s="40"/>
      <c r="Z26" s="40"/>
    </row>
    <row r="27" spans="1:26" x14ac:dyDescent="0.3">
      <c r="A27" s="40"/>
      <c r="B27" s="45" t="s">
        <v>92</v>
      </c>
      <c r="C27" s="12" t="str">
        <f>VLOOKUP($B$27,'Audit '!$A$2:$W$46,COLUMNS('Data Capture'!$B26:C26),0)</f>
        <v>Carer</v>
      </c>
      <c r="D27" s="23">
        <f>VLOOKUP($B$27,'Audit '!$A$2:$W$46,COLUMNS('Data Capture'!$B26:D26),0)</f>
        <v>42988</v>
      </c>
      <c r="E27" s="12" t="str">
        <f>VLOOKUP($B$27,'Audit '!$A$2:$W$46,COLUMNS('Data Capture'!$B26:E26),0)</f>
        <v>00004</v>
      </c>
      <c r="F27" s="12" t="str">
        <f>VLOOKUP($B$27,'Audit '!$A$2:$W$46,COLUMNS('Data Capture'!$B26:F26),0)</f>
        <v>Yes</v>
      </c>
      <c r="G27" s="23">
        <f>VLOOKUP($B$27,'Audit '!$A$2:$W$46,COLUMNS('Data Capture'!$B26:G26),0)</f>
        <v>42870</v>
      </c>
      <c r="H27" s="12" t="str">
        <f>VLOOKUP($B$27,'Audit '!$A$2:$W$46,COLUMNS('Data Capture'!$B26:H26),0)</f>
        <v>Yes</v>
      </c>
      <c r="I27" s="12" t="str">
        <f>VLOOKUP($B$27,'Audit '!$A$2:$W$46,COLUMNS('Data Capture'!$B26:I26),0)</f>
        <v>Yes</v>
      </c>
      <c r="J27" s="12" t="str">
        <f>VLOOKUP($B$27,'Audit '!$A$2:$W$46,COLUMNS('Data Capture'!$B26:J26),0)</f>
        <v>Yes</v>
      </c>
      <c r="K27" s="12" t="str">
        <f>VLOOKUP($B$27,'Audit '!$A$2:$W$46,COLUMNS('Data Capture'!$B26:K26),0)</f>
        <v>Yes</v>
      </c>
      <c r="L27" s="12" t="str">
        <f>VLOOKUP($B$27,'Audit '!$A$2:$W$46,COLUMNS('Data Capture'!$B26:L26),0)</f>
        <v>Yes</v>
      </c>
      <c r="M27" s="12" t="str">
        <f>VLOOKUP($B$27,'Audit '!$A$2:$W$46,COLUMNS('Data Capture'!$B26:M26),0)</f>
        <v>Yes</v>
      </c>
      <c r="N27" s="12" t="str">
        <f>VLOOKUP($B$27,'Audit '!$A$2:$W$46,COLUMNS('Data Capture'!$B26:N26),0)</f>
        <v>Yes</v>
      </c>
      <c r="O27" s="12" t="str">
        <f>VLOOKUP($B$27,'Audit '!$A$2:$W$46,COLUMNS('Data Capture'!$B26:O26),0)</f>
        <v>No</v>
      </c>
      <c r="P27" s="12" t="str">
        <f>VLOOKUP($B$27,'Audit '!$A$2:$W$46,COLUMNS('Data Capture'!$B26:P26),0)</f>
        <v>Yes</v>
      </c>
      <c r="Q27" s="12" t="str">
        <f>VLOOKUP($B$27,'Audit '!$A$2:$W$46,COLUMNS('Data Capture'!$B26:Q26),0)</f>
        <v>Yes</v>
      </c>
      <c r="R27" s="12" t="str">
        <f>VLOOKUP($B$27,'Audit '!$A$2:$W$46,COLUMNS('Data Capture'!$B26:R26),0)</f>
        <v>Yes</v>
      </c>
      <c r="S27" s="12" t="str">
        <f>VLOOKUP($B$27,'Audit '!$A$2:$W$46,COLUMNS('Data Capture'!$B26:S26),0)</f>
        <v>Yes</v>
      </c>
      <c r="T27" s="12" t="str">
        <f>VLOOKUP($B$27,'Audit '!$A$2:$W$46,COLUMNS('Data Capture'!$B26:T26),0)</f>
        <v>Yes</v>
      </c>
      <c r="U27" s="12" t="str">
        <f>VLOOKUP($B$27,'Audit '!$A$2:$W$46,COLUMNS('Data Capture'!$B26:U26),0)</f>
        <v>Yes</v>
      </c>
      <c r="V27" s="23">
        <f>VLOOKUP($B$27,'Audit '!$A$2:$W$46,COLUMNS('Data Capture'!$B26:V26),0)</f>
        <v>44013</v>
      </c>
      <c r="W27" s="12">
        <f>VLOOKUP($B$27,'Audit '!$A$2:$W$46,COLUMNS('Data Capture'!$B26:W26),0)</f>
        <v>1</v>
      </c>
      <c r="X27" s="12" t="str">
        <f>VLOOKUP($B$27,'Audit '!$A$2:$W$46,COLUMNS('Data Capture'!$B26:X26),0)</f>
        <v>Not Compliant</v>
      </c>
      <c r="Y27" s="40"/>
      <c r="Z27" s="40"/>
    </row>
    <row r="28" spans="1:26" x14ac:dyDescent="0.3">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row>
    <row r="29" spans="1:26" x14ac:dyDescent="0.3">
      <c r="A29" s="40"/>
      <c r="B29" s="40"/>
      <c r="C29" s="40"/>
      <c r="D29" s="40"/>
      <c r="E29" s="40"/>
      <c r="F29" s="40"/>
      <c r="G29" s="40"/>
      <c r="H29" s="40"/>
      <c r="I29" s="40"/>
      <c r="J29" s="40"/>
      <c r="K29" s="40"/>
      <c r="L29" s="40"/>
      <c r="M29" s="40"/>
      <c r="N29" s="40"/>
      <c r="O29" s="40"/>
      <c r="P29" s="40"/>
      <c r="Q29" s="40"/>
      <c r="R29" s="40"/>
      <c r="S29" s="40"/>
      <c r="T29" s="40"/>
      <c r="U29" s="40"/>
      <c r="V29" s="40"/>
      <c r="W29" s="40"/>
      <c r="X29" s="40"/>
      <c r="Y29" s="40"/>
      <c r="Z29" s="40"/>
    </row>
    <row r="30" spans="1:26" x14ac:dyDescent="0.3">
      <c r="A30" s="40"/>
      <c r="B30" s="40"/>
      <c r="C30" s="40"/>
      <c r="D30" s="40"/>
      <c r="E30" s="40"/>
      <c r="F30" s="40"/>
      <c r="G30" s="40"/>
      <c r="H30" s="40"/>
      <c r="I30" s="40"/>
      <c r="J30" s="40"/>
      <c r="K30" s="40"/>
      <c r="L30" s="40"/>
      <c r="M30" s="40"/>
      <c r="N30" s="40"/>
      <c r="O30" s="40"/>
      <c r="P30" s="40"/>
      <c r="Q30" s="40"/>
      <c r="R30" s="40"/>
      <c r="S30" s="40"/>
      <c r="T30" s="40"/>
      <c r="U30" s="40"/>
      <c r="V30" s="40"/>
      <c r="W30" s="40"/>
      <c r="X30" s="40"/>
    </row>
    <row r="31" spans="1:26" x14ac:dyDescent="0.3">
      <c r="A31" s="40"/>
      <c r="B31" s="40"/>
      <c r="C31" s="40"/>
      <c r="D31" s="40"/>
      <c r="E31" s="40"/>
      <c r="F31" s="40"/>
      <c r="G31" s="40"/>
      <c r="H31" s="40"/>
      <c r="I31" s="40"/>
      <c r="J31" s="40"/>
      <c r="K31" s="40"/>
      <c r="L31" s="40"/>
      <c r="M31" s="40"/>
      <c r="N31" s="40"/>
      <c r="O31" s="40"/>
      <c r="P31" s="40"/>
      <c r="Q31" s="40"/>
      <c r="R31" s="40"/>
      <c r="S31" s="40"/>
      <c r="T31" s="40"/>
      <c r="U31" s="40"/>
      <c r="V31" s="40"/>
      <c r="W31" s="40"/>
      <c r="X31" s="40"/>
    </row>
  </sheetData>
  <sheetProtection sheet="1" objects="1" scenarios="1" formatCells="0" insertRows="0" selectLockedCells="1"/>
  <mergeCells count="6">
    <mergeCell ref="B24:H25"/>
    <mergeCell ref="A1:E1"/>
    <mergeCell ref="S2:U5"/>
    <mergeCell ref="F1:J1"/>
    <mergeCell ref="L1:N1"/>
    <mergeCell ref="G4:P20"/>
  </mergeCells>
  <conditionalFormatting sqref="C4">
    <cfRule type="cellIs" dxfId="27" priority="7" operator="greaterThan">
      <formula>0</formula>
    </cfRule>
  </conditionalFormatting>
  <conditionalFormatting sqref="E8:E22">
    <cfRule type="cellIs" dxfId="26" priority="8" operator="lessThan">
      <formula>0.9</formula>
    </cfRule>
    <cfRule type="cellIs" dxfId="25" priority="9" operator="greaterThan">
      <formula>0.9</formula>
    </cfRule>
  </conditionalFormatting>
  <conditionalFormatting sqref="G27">
    <cfRule type="expression" dxfId="24" priority="6">
      <formula>F3&lt;=TODAY()-1095</formula>
    </cfRule>
  </conditionalFormatting>
  <conditionalFormatting sqref="V27">
    <cfRule type="expression" dxfId="23" priority="5">
      <formula>U3&lt;=TODAY()-365</formula>
    </cfRule>
  </conditionalFormatting>
  <conditionalFormatting sqref="X27">
    <cfRule type="endsWith" dxfId="22" priority="4" operator="endsWith" text="Not Compliant">
      <formula>RIGHT(X27,LEN("Not Compliant"))="Not Compliant"</formula>
    </cfRule>
  </conditionalFormatting>
  <conditionalFormatting sqref="W27">
    <cfRule type="cellIs" dxfId="21" priority="3" operator="greaterThan">
      <formula>0</formula>
    </cfRule>
  </conditionalFormatting>
  <conditionalFormatting sqref="H27:U27">
    <cfRule type="endsWith" dxfId="20" priority="2" operator="endsWith" text="No">
      <formula>RIGHT(H27,LEN("No"))="No"</formula>
    </cfRule>
  </conditionalFormatting>
  <conditionalFormatting sqref="F27">
    <cfRule type="endsWith" dxfId="19" priority="1" operator="endsWith" text="No">
      <formula>RIGHT(F27,LEN("No"))="No"</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B92E48-D9DA-4D00-8A10-5D12264CCD05}">
          <x14:formula1>
            <xm:f>'Audit '!$A$3:$A$46</xm:f>
          </x14:formula1>
          <xm:sqref>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A3F82-B22E-4B7E-BAE9-CC10FAB5C3FF}">
  <dimension ref="A1:W48"/>
  <sheetViews>
    <sheetView zoomScale="80" zoomScaleNormal="80" workbookViewId="0">
      <pane ySplit="2" topLeftCell="A3" activePane="bottomLeft" state="frozen"/>
      <selection pane="bottomLeft" activeCell="U7" sqref="U7"/>
    </sheetView>
  </sheetViews>
  <sheetFormatPr defaultColWidth="8.88671875" defaultRowHeight="14.4" x14ac:dyDescent="0.3"/>
  <cols>
    <col min="1" max="1" width="22" style="1" customWidth="1"/>
    <col min="2" max="2" width="12.6640625" style="1" customWidth="1"/>
    <col min="3" max="3" width="14" style="1" customWidth="1"/>
    <col min="4" max="4" width="14.44140625" style="1" customWidth="1"/>
    <col min="5" max="5" width="11.88671875" style="1" customWidth="1"/>
    <col min="6" max="6" width="13.6640625" style="1" customWidth="1"/>
    <col min="7" max="7" width="8.88671875" style="1"/>
    <col min="8" max="8" width="10.33203125" style="1" customWidth="1"/>
    <col min="9" max="9" width="11.109375" style="1" customWidth="1"/>
    <col min="10" max="10" width="10.109375" style="1" customWidth="1"/>
    <col min="11" max="11" width="9.5546875" style="1" customWidth="1"/>
    <col min="12" max="12" width="10.33203125" style="1" customWidth="1"/>
    <col min="13" max="13" width="8.88671875" style="1" customWidth="1"/>
    <col min="14" max="15" width="8.88671875" style="1"/>
    <col min="16" max="17" width="12.5546875" style="1" customWidth="1"/>
    <col min="18" max="18" width="9.33203125" style="1" customWidth="1"/>
    <col min="19" max="19" width="10" style="1" customWidth="1"/>
    <col min="20" max="20" width="11.6640625" style="1" customWidth="1"/>
    <col min="21" max="21" width="15.109375" style="1" customWidth="1"/>
    <col min="22" max="22" width="11.88671875" style="1" customWidth="1"/>
    <col min="23" max="23" width="15.44140625" style="1" customWidth="1"/>
    <col min="24" max="16384" width="8.88671875" style="1"/>
  </cols>
  <sheetData>
    <row r="1" spans="1:23" ht="26.25" customHeight="1" x14ac:dyDescent="0.35">
      <c r="A1" s="6" t="s">
        <v>29</v>
      </c>
      <c r="B1" s="7"/>
      <c r="C1" s="8" t="s">
        <v>6</v>
      </c>
      <c r="D1" s="9">
        <v>43951</v>
      </c>
      <c r="E1" s="7"/>
      <c r="F1" s="7"/>
      <c r="G1" s="8" t="s">
        <v>6</v>
      </c>
      <c r="H1" s="7"/>
      <c r="I1" s="7"/>
      <c r="J1" s="75"/>
      <c r="K1" s="75"/>
      <c r="L1" s="75"/>
      <c r="M1" s="75"/>
      <c r="N1" s="75"/>
      <c r="O1" s="75"/>
      <c r="P1" s="75"/>
      <c r="Q1" s="7"/>
      <c r="R1" s="7"/>
      <c r="S1" s="7"/>
      <c r="T1" s="7"/>
      <c r="U1" s="7"/>
      <c r="V1" s="10"/>
      <c r="W1" s="30"/>
    </row>
    <row r="2" spans="1:23" s="2" customFormat="1" ht="64.5" customHeight="1" x14ac:dyDescent="0.3">
      <c r="A2" s="4" t="s">
        <v>0</v>
      </c>
      <c r="B2" s="5" t="s">
        <v>11</v>
      </c>
      <c r="C2" s="5" t="s">
        <v>3</v>
      </c>
      <c r="D2" s="5" t="s">
        <v>10</v>
      </c>
      <c r="E2" s="5" t="s">
        <v>36</v>
      </c>
      <c r="F2" s="5" t="s">
        <v>27</v>
      </c>
      <c r="G2" s="5" t="s">
        <v>1</v>
      </c>
      <c r="H2" s="5" t="s">
        <v>13</v>
      </c>
      <c r="I2" s="5" t="s">
        <v>23</v>
      </c>
      <c r="J2" s="5" t="s">
        <v>24</v>
      </c>
      <c r="K2" s="5" t="s">
        <v>97</v>
      </c>
      <c r="L2" s="5" t="s">
        <v>2</v>
      </c>
      <c r="M2" s="5" t="s">
        <v>56</v>
      </c>
      <c r="N2" s="5" t="s">
        <v>7</v>
      </c>
      <c r="O2" s="5" t="s">
        <v>15</v>
      </c>
      <c r="P2" s="5" t="s">
        <v>5</v>
      </c>
      <c r="Q2" s="5" t="s">
        <v>8</v>
      </c>
      <c r="R2" s="5" t="s">
        <v>14</v>
      </c>
      <c r="S2" s="5" t="s">
        <v>9</v>
      </c>
      <c r="T2" s="5" t="s">
        <v>25</v>
      </c>
      <c r="U2" s="5" t="s">
        <v>12</v>
      </c>
      <c r="V2" s="5" t="s">
        <v>84</v>
      </c>
      <c r="W2" s="5" t="s">
        <v>52</v>
      </c>
    </row>
    <row r="3" spans="1:23" x14ac:dyDescent="0.3">
      <c r="A3" s="46" t="s">
        <v>88</v>
      </c>
      <c r="B3" s="46" t="s">
        <v>16</v>
      </c>
      <c r="C3" s="47">
        <v>42521</v>
      </c>
      <c r="D3" s="48" t="s">
        <v>18</v>
      </c>
      <c r="E3" s="46" t="s">
        <v>26</v>
      </c>
      <c r="F3" s="49">
        <v>32916</v>
      </c>
      <c r="G3" s="46" t="s">
        <v>21</v>
      </c>
      <c r="H3" s="46" t="s">
        <v>21</v>
      </c>
      <c r="I3" s="46" t="s">
        <v>21</v>
      </c>
      <c r="J3" s="46" t="s">
        <v>21</v>
      </c>
      <c r="K3" s="46" t="s">
        <v>21</v>
      </c>
      <c r="L3" s="46" t="s">
        <v>21</v>
      </c>
      <c r="M3" s="46" t="s">
        <v>21</v>
      </c>
      <c r="N3" s="46" t="s">
        <v>21</v>
      </c>
      <c r="O3" s="46" t="s">
        <v>21</v>
      </c>
      <c r="P3" s="46" t="s">
        <v>21</v>
      </c>
      <c r="Q3" s="46" t="s">
        <v>21</v>
      </c>
      <c r="R3" s="46" t="s">
        <v>21</v>
      </c>
      <c r="S3" s="46" t="s">
        <v>21</v>
      </c>
      <c r="T3" s="46" t="s">
        <v>21</v>
      </c>
      <c r="U3" s="49">
        <v>43862</v>
      </c>
      <c r="V3" s="31">
        <f>COUNTIF(E3:T3,"No")</f>
        <v>0</v>
      </c>
      <c r="W3" s="3" t="str" cm="1">
        <f t="array" ref="W3">IF(OR(G3:T3="No"),"Not Compliant","Compliant")</f>
        <v>Compliant</v>
      </c>
    </row>
    <row r="4" spans="1:23" x14ac:dyDescent="0.3">
      <c r="A4" s="46" t="s">
        <v>89</v>
      </c>
      <c r="B4" s="46" t="s">
        <v>87</v>
      </c>
      <c r="C4" s="47">
        <v>42829</v>
      </c>
      <c r="D4" s="48" t="s">
        <v>54</v>
      </c>
      <c r="E4" s="46" t="s">
        <v>26</v>
      </c>
      <c r="F4" s="49">
        <v>42838</v>
      </c>
      <c r="G4" s="46" t="s">
        <v>21</v>
      </c>
      <c r="H4" s="46" t="s">
        <v>21</v>
      </c>
      <c r="I4" s="46" t="s">
        <v>21</v>
      </c>
      <c r="J4" s="46" t="s">
        <v>21</v>
      </c>
      <c r="K4" s="46" t="s">
        <v>21</v>
      </c>
      <c r="L4" s="46" t="s">
        <v>21</v>
      </c>
      <c r="M4" s="46" t="s">
        <v>21</v>
      </c>
      <c r="N4" s="46" t="s">
        <v>21</v>
      </c>
      <c r="O4" s="46" t="s">
        <v>21</v>
      </c>
      <c r="P4" s="46" t="s">
        <v>21</v>
      </c>
      <c r="Q4" s="46" t="s">
        <v>21</v>
      </c>
      <c r="R4" s="46" t="s">
        <v>21</v>
      </c>
      <c r="S4" s="46" t="s">
        <v>21</v>
      </c>
      <c r="T4" s="46" t="s">
        <v>21</v>
      </c>
      <c r="U4" s="49">
        <v>43497</v>
      </c>
      <c r="V4" s="31">
        <f t="shared" ref="V4:V15" si="0">COUNTIF(E4:T4,"No")</f>
        <v>0</v>
      </c>
      <c r="W4" s="3" t="str" cm="1">
        <f t="array" ref="W4">IF(OR(G4:T4="No"),"Not Compliant","Compliant")</f>
        <v>Compliant</v>
      </c>
    </row>
    <row r="5" spans="1:23" x14ac:dyDescent="0.3">
      <c r="A5" s="46" t="s">
        <v>90</v>
      </c>
      <c r="B5" s="46" t="s">
        <v>87</v>
      </c>
      <c r="C5" s="47" t="s">
        <v>17</v>
      </c>
      <c r="D5" s="48" t="s">
        <v>19</v>
      </c>
      <c r="E5" s="46" t="s">
        <v>21</v>
      </c>
      <c r="F5" s="49">
        <v>43589</v>
      </c>
      <c r="G5" s="46" t="s">
        <v>21</v>
      </c>
      <c r="H5" s="46" t="s">
        <v>21</v>
      </c>
      <c r="I5" s="46" t="s">
        <v>21</v>
      </c>
      <c r="J5" s="46" t="s">
        <v>22</v>
      </c>
      <c r="K5" s="46" t="s">
        <v>21</v>
      </c>
      <c r="L5" s="46" t="s">
        <v>21</v>
      </c>
      <c r="M5" s="46" t="s">
        <v>21</v>
      </c>
      <c r="N5" s="46" t="s">
        <v>21</v>
      </c>
      <c r="O5" s="46" t="s">
        <v>21</v>
      </c>
      <c r="P5" s="46" t="s">
        <v>21</v>
      </c>
      <c r="Q5" s="46" t="s">
        <v>21</v>
      </c>
      <c r="R5" s="46" t="s">
        <v>21</v>
      </c>
      <c r="S5" s="46" t="s">
        <v>21</v>
      </c>
      <c r="T5" s="46" t="s">
        <v>21</v>
      </c>
      <c r="U5" s="49">
        <v>43925</v>
      </c>
      <c r="V5" s="31">
        <f t="shared" si="0"/>
        <v>1</v>
      </c>
      <c r="W5" s="3" t="str" cm="1">
        <f t="array" ref="W5">IF(OR(G5:T5="No"),"Not Compliant","Compliant")</f>
        <v>Not Compliant</v>
      </c>
    </row>
    <row r="6" spans="1:23" x14ac:dyDescent="0.3">
      <c r="A6" s="46" t="s">
        <v>91</v>
      </c>
      <c r="B6" s="46" t="s">
        <v>86</v>
      </c>
      <c r="C6" s="47">
        <v>43806</v>
      </c>
      <c r="D6" s="48" t="s">
        <v>20</v>
      </c>
      <c r="E6" s="46" t="s">
        <v>21</v>
      </c>
      <c r="F6" s="49">
        <v>43143</v>
      </c>
      <c r="G6" s="46" t="s">
        <v>21</v>
      </c>
      <c r="H6" s="46" t="s">
        <v>21</v>
      </c>
      <c r="I6" s="46" t="s">
        <v>21</v>
      </c>
      <c r="J6" s="46" t="s">
        <v>21</v>
      </c>
      <c r="K6" s="46" t="s">
        <v>21</v>
      </c>
      <c r="L6" s="46" t="s">
        <v>21</v>
      </c>
      <c r="M6" s="46" t="s">
        <v>21</v>
      </c>
      <c r="N6" s="46" t="s">
        <v>21</v>
      </c>
      <c r="O6" s="46" t="s">
        <v>21</v>
      </c>
      <c r="P6" s="46" t="s">
        <v>21</v>
      </c>
      <c r="Q6" s="46" t="s">
        <v>21</v>
      </c>
      <c r="R6" s="46" t="s">
        <v>21</v>
      </c>
      <c r="S6" s="46" t="s">
        <v>21</v>
      </c>
      <c r="T6" s="46" t="s">
        <v>21</v>
      </c>
      <c r="U6" s="49">
        <v>43559</v>
      </c>
      <c r="V6" s="31">
        <f t="shared" si="0"/>
        <v>0</v>
      </c>
      <c r="W6" s="3" t="str" cm="1">
        <f t="array" ref="W6">IF(OR(G6:T6="No"),"Not Compliant","Compliant")</f>
        <v>Compliant</v>
      </c>
    </row>
    <row r="7" spans="1:23" x14ac:dyDescent="0.3">
      <c r="A7" s="46" t="s">
        <v>92</v>
      </c>
      <c r="B7" s="46" t="s">
        <v>86</v>
      </c>
      <c r="C7" s="47">
        <v>42988</v>
      </c>
      <c r="D7" s="48" t="s">
        <v>28</v>
      </c>
      <c r="E7" s="46" t="s">
        <v>21</v>
      </c>
      <c r="F7" s="49">
        <v>42870</v>
      </c>
      <c r="G7" s="46" t="s">
        <v>21</v>
      </c>
      <c r="H7" s="46" t="s">
        <v>21</v>
      </c>
      <c r="I7" s="46" t="s">
        <v>21</v>
      </c>
      <c r="J7" s="46" t="s">
        <v>21</v>
      </c>
      <c r="K7" s="46" t="s">
        <v>21</v>
      </c>
      <c r="L7" s="46" t="s">
        <v>21</v>
      </c>
      <c r="M7" s="46" t="s">
        <v>21</v>
      </c>
      <c r="N7" s="46" t="s">
        <v>22</v>
      </c>
      <c r="O7" s="46" t="s">
        <v>21</v>
      </c>
      <c r="P7" s="46" t="s">
        <v>21</v>
      </c>
      <c r="Q7" s="46" t="s">
        <v>21</v>
      </c>
      <c r="R7" s="46" t="s">
        <v>21</v>
      </c>
      <c r="S7" s="46" t="s">
        <v>21</v>
      </c>
      <c r="T7" s="46" t="s">
        <v>21</v>
      </c>
      <c r="U7" s="49">
        <v>44013</v>
      </c>
      <c r="V7" s="31">
        <f t="shared" si="0"/>
        <v>1</v>
      </c>
      <c r="W7" s="3" t="str" cm="1">
        <f t="array" ref="W7">IF(OR(G7:T7="No"),"Not Compliant","Compliant")</f>
        <v>Not Compliant</v>
      </c>
    </row>
    <row r="8" spans="1:23" x14ac:dyDescent="0.3">
      <c r="A8" s="46" t="s">
        <v>93</v>
      </c>
      <c r="B8" s="46" t="s">
        <v>86</v>
      </c>
      <c r="C8" s="47">
        <v>36239</v>
      </c>
      <c r="D8" s="48" t="s">
        <v>55</v>
      </c>
      <c r="E8" s="46" t="s">
        <v>26</v>
      </c>
      <c r="F8" s="49">
        <v>42856</v>
      </c>
      <c r="G8" s="46" t="s">
        <v>21</v>
      </c>
      <c r="H8" s="46" t="s">
        <v>21</v>
      </c>
      <c r="I8" s="46" t="s">
        <v>21</v>
      </c>
      <c r="J8" s="46" t="s">
        <v>21</v>
      </c>
      <c r="K8" s="46" t="s">
        <v>21</v>
      </c>
      <c r="L8" s="46" t="s">
        <v>21</v>
      </c>
      <c r="M8" s="46" t="s">
        <v>21</v>
      </c>
      <c r="N8" s="46" t="s">
        <v>21</v>
      </c>
      <c r="O8" s="46" t="s">
        <v>21</v>
      </c>
      <c r="P8" s="46" t="s">
        <v>22</v>
      </c>
      <c r="Q8" s="46" t="s">
        <v>21</v>
      </c>
      <c r="R8" s="46" t="s">
        <v>21</v>
      </c>
      <c r="S8" s="46" t="s">
        <v>21</v>
      </c>
      <c r="T8" s="46" t="s">
        <v>21</v>
      </c>
      <c r="U8" s="49">
        <v>43519</v>
      </c>
      <c r="V8" s="31">
        <f t="shared" si="0"/>
        <v>1</v>
      </c>
      <c r="W8" s="3" t="str" cm="1">
        <f t="array" ref="W8">IF(OR(G8:T8="No"),"Not Compliant","Compliant")</f>
        <v>Not Compliant</v>
      </c>
    </row>
    <row r="9" spans="1:23" ht="19.95" customHeight="1" x14ac:dyDescent="0.3">
      <c r="A9" s="46"/>
      <c r="B9" s="46"/>
      <c r="C9" s="47"/>
      <c r="D9" s="48"/>
      <c r="E9" s="46"/>
      <c r="F9" s="49"/>
      <c r="G9" s="46"/>
      <c r="H9" s="46"/>
      <c r="I9" s="46"/>
      <c r="J9" s="46"/>
      <c r="K9" s="46"/>
      <c r="L9" s="46"/>
      <c r="M9" s="46"/>
      <c r="N9" s="46"/>
      <c r="O9" s="46"/>
      <c r="P9" s="46"/>
      <c r="Q9" s="46"/>
      <c r="R9" s="46"/>
      <c r="S9" s="46"/>
      <c r="T9" s="46"/>
      <c r="U9" s="49"/>
      <c r="V9" s="31">
        <f t="shared" si="0"/>
        <v>0</v>
      </c>
      <c r="W9" s="3" t="str" cm="1">
        <f t="array" ref="W9">IF(OR(G9:T9="No"),"Not Compliant","Compliant")</f>
        <v>Compliant</v>
      </c>
    </row>
    <row r="10" spans="1:23" x14ac:dyDescent="0.3">
      <c r="A10" s="46"/>
      <c r="B10" s="46"/>
      <c r="C10" s="47"/>
      <c r="D10" s="48"/>
      <c r="E10" s="46"/>
      <c r="F10" s="49"/>
      <c r="G10" s="46"/>
      <c r="H10" s="46"/>
      <c r="I10" s="46"/>
      <c r="J10" s="46"/>
      <c r="K10" s="46"/>
      <c r="L10" s="46"/>
      <c r="M10" s="46"/>
      <c r="N10" s="46"/>
      <c r="O10" s="46"/>
      <c r="P10" s="46"/>
      <c r="Q10" s="46"/>
      <c r="R10" s="46"/>
      <c r="S10" s="46"/>
      <c r="T10" s="46"/>
      <c r="U10" s="49"/>
      <c r="V10" s="31">
        <f t="shared" si="0"/>
        <v>0</v>
      </c>
      <c r="W10" s="3" t="str" cm="1">
        <f t="array" ref="W10">IF(OR(G10:T10="No"),"Not Compliant","Compliant")</f>
        <v>Compliant</v>
      </c>
    </row>
    <row r="11" spans="1:23" x14ac:dyDescent="0.3">
      <c r="A11" s="46"/>
      <c r="B11" s="46"/>
      <c r="C11" s="47"/>
      <c r="D11" s="48"/>
      <c r="E11" s="46"/>
      <c r="F11" s="49"/>
      <c r="G11" s="46"/>
      <c r="H11" s="46"/>
      <c r="I11" s="46"/>
      <c r="J11" s="46"/>
      <c r="K11" s="46"/>
      <c r="L11" s="46"/>
      <c r="M11" s="46"/>
      <c r="N11" s="46"/>
      <c r="O11" s="46"/>
      <c r="P11" s="46"/>
      <c r="Q11" s="46"/>
      <c r="R11" s="46"/>
      <c r="S11" s="46"/>
      <c r="T11" s="46"/>
      <c r="U11" s="49"/>
      <c r="V11" s="31">
        <f t="shared" si="0"/>
        <v>0</v>
      </c>
      <c r="W11" s="3" t="str" cm="1">
        <f t="array" ref="W11">IF(OR(G11:T11="No"),"Not Compliant","Compliant")</f>
        <v>Compliant</v>
      </c>
    </row>
    <row r="12" spans="1:23" x14ac:dyDescent="0.3">
      <c r="A12" s="46"/>
      <c r="B12" s="46"/>
      <c r="C12" s="47"/>
      <c r="D12" s="48"/>
      <c r="E12" s="46"/>
      <c r="F12" s="49"/>
      <c r="G12" s="46"/>
      <c r="H12" s="46"/>
      <c r="I12" s="46"/>
      <c r="J12" s="46"/>
      <c r="K12" s="46"/>
      <c r="L12" s="46"/>
      <c r="M12" s="46"/>
      <c r="N12" s="46"/>
      <c r="O12" s="46"/>
      <c r="P12" s="46"/>
      <c r="Q12" s="46"/>
      <c r="R12" s="46"/>
      <c r="S12" s="46"/>
      <c r="T12" s="46"/>
      <c r="U12" s="49"/>
      <c r="V12" s="31">
        <f t="shared" si="0"/>
        <v>0</v>
      </c>
      <c r="W12" s="3" t="str" cm="1">
        <f t="array" ref="W12">IF(OR(G12:T12="No"),"Not Compliant","Compliant")</f>
        <v>Compliant</v>
      </c>
    </row>
    <row r="13" spans="1:23" x14ac:dyDescent="0.3">
      <c r="A13" s="46"/>
      <c r="B13" s="46"/>
      <c r="C13" s="47"/>
      <c r="D13" s="48"/>
      <c r="E13" s="46"/>
      <c r="F13" s="49"/>
      <c r="G13" s="46"/>
      <c r="H13" s="46"/>
      <c r="I13" s="46"/>
      <c r="J13" s="46"/>
      <c r="K13" s="46"/>
      <c r="L13" s="46"/>
      <c r="M13" s="46"/>
      <c r="N13" s="46"/>
      <c r="O13" s="46"/>
      <c r="P13" s="46"/>
      <c r="Q13" s="46"/>
      <c r="R13" s="46"/>
      <c r="S13" s="46"/>
      <c r="T13" s="46"/>
      <c r="U13" s="49"/>
      <c r="V13" s="31">
        <f t="shared" si="0"/>
        <v>0</v>
      </c>
      <c r="W13" s="3" t="str" cm="1">
        <f t="array" ref="W13">IF(OR(G13:T13="No"),"Not Compliant","Compliant")</f>
        <v>Compliant</v>
      </c>
    </row>
    <row r="14" spans="1:23" x14ac:dyDescent="0.3">
      <c r="A14" s="46"/>
      <c r="B14" s="46"/>
      <c r="C14" s="46"/>
      <c r="D14" s="48"/>
      <c r="E14" s="46"/>
      <c r="F14" s="49"/>
      <c r="G14" s="46"/>
      <c r="H14" s="46"/>
      <c r="I14" s="46"/>
      <c r="J14" s="46"/>
      <c r="K14" s="46"/>
      <c r="L14" s="46"/>
      <c r="M14" s="46"/>
      <c r="N14" s="46"/>
      <c r="O14" s="46"/>
      <c r="P14" s="46"/>
      <c r="Q14" s="46"/>
      <c r="R14" s="46"/>
      <c r="S14" s="46"/>
      <c r="T14" s="46"/>
      <c r="U14" s="49"/>
      <c r="V14" s="31">
        <f t="shared" si="0"/>
        <v>0</v>
      </c>
      <c r="W14" s="3" t="str" cm="1">
        <f t="array" ref="W14">IF(OR(G14:T14="No"),"Not Compliant","Compliant")</f>
        <v>Compliant</v>
      </c>
    </row>
    <row r="15" spans="1:23" x14ac:dyDescent="0.3">
      <c r="A15" s="46"/>
      <c r="B15" s="46"/>
      <c r="C15" s="47"/>
      <c r="D15" s="48"/>
      <c r="E15" s="46"/>
      <c r="F15" s="49"/>
      <c r="G15" s="46"/>
      <c r="H15" s="46"/>
      <c r="I15" s="46"/>
      <c r="J15" s="46"/>
      <c r="K15" s="46"/>
      <c r="L15" s="46"/>
      <c r="M15" s="46"/>
      <c r="N15" s="46"/>
      <c r="O15" s="46"/>
      <c r="P15" s="46"/>
      <c r="Q15" s="46"/>
      <c r="R15" s="46"/>
      <c r="S15" s="46"/>
      <c r="T15" s="46"/>
      <c r="U15" s="49"/>
      <c r="V15" s="31">
        <f t="shared" si="0"/>
        <v>0</v>
      </c>
      <c r="W15" s="3" t="str" cm="1">
        <f t="array" ref="W15">IF(OR(G15:T15="No"),"Not Compliant","Compliant")</f>
        <v>Compliant</v>
      </c>
    </row>
    <row r="16" spans="1:23" x14ac:dyDescent="0.3">
      <c r="A16" s="46"/>
      <c r="B16" s="46"/>
      <c r="C16" s="47"/>
      <c r="D16" s="48"/>
      <c r="E16" s="46"/>
      <c r="F16" s="49"/>
      <c r="G16" s="46"/>
      <c r="H16" s="46"/>
      <c r="I16" s="46"/>
      <c r="J16" s="46"/>
      <c r="K16" s="46"/>
      <c r="L16" s="46"/>
      <c r="M16" s="46"/>
      <c r="N16" s="46"/>
      <c r="O16" s="46"/>
      <c r="P16" s="46"/>
      <c r="Q16" s="46"/>
      <c r="R16" s="46"/>
      <c r="S16" s="46"/>
      <c r="T16" s="46"/>
      <c r="U16" s="49"/>
      <c r="V16" s="31">
        <f t="shared" ref="V16:V46" si="1">COUNTIF(G16:T16,"No")</f>
        <v>0</v>
      </c>
      <c r="W16" s="3" t="str" cm="1">
        <f t="array" ref="W16">IF(OR(G16:T16="No"),"Not Compliant","Compliant")</f>
        <v>Compliant</v>
      </c>
    </row>
    <row r="17" spans="1:23" x14ac:dyDescent="0.3">
      <c r="A17" s="46"/>
      <c r="B17" s="46"/>
      <c r="C17" s="47"/>
      <c r="D17" s="48"/>
      <c r="E17" s="46"/>
      <c r="F17" s="49"/>
      <c r="G17" s="46"/>
      <c r="H17" s="46"/>
      <c r="I17" s="46"/>
      <c r="J17" s="46"/>
      <c r="K17" s="46"/>
      <c r="L17" s="46"/>
      <c r="M17" s="46"/>
      <c r="N17" s="46"/>
      <c r="O17" s="46"/>
      <c r="P17" s="46"/>
      <c r="Q17" s="46"/>
      <c r="R17" s="46"/>
      <c r="S17" s="46"/>
      <c r="T17" s="46"/>
      <c r="U17" s="49"/>
      <c r="V17" s="31">
        <f t="shared" si="1"/>
        <v>0</v>
      </c>
      <c r="W17" s="3" t="str" cm="1">
        <f t="array" ref="W17">IF(OR(G17:T17="No"),"Not Compliant","Compliant")</f>
        <v>Compliant</v>
      </c>
    </row>
    <row r="18" spans="1:23" x14ac:dyDescent="0.3">
      <c r="A18" s="46"/>
      <c r="B18" s="46"/>
      <c r="C18" s="47"/>
      <c r="D18" s="48"/>
      <c r="E18" s="46"/>
      <c r="F18" s="49"/>
      <c r="G18" s="46"/>
      <c r="H18" s="46"/>
      <c r="I18" s="46"/>
      <c r="J18" s="46"/>
      <c r="K18" s="46"/>
      <c r="L18" s="46"/>
      <c r="M18" s="46"/>
      <c r="N18" s="46"/>
      <c r="O18" s="46"/>
      <c r="P18" s="46"/>
      <c r="Q18" s="46"/>
      <c r="R18" s="46"/>
      <c r="S18" s="46"/>
      <c r="T18" s="46"/>
      <c r="U18" s="49"/>
      <c r="V18" s="31">
        <f t="shared" si="1"/>
        <v>0</v>
      </c>
      <c r="W18" s="3" t="str" cm="1">
        <f t="array" ref="W18">IF(OR(G18:T18="No"),"Not Compliant","Compliant")</f>
        <v>Compliant</v>
      </c>
    </row>
    <row r="19" spans="1:23" x14ac:dyDescent="0.3">
      <c r="A19" s="46"/>
      <c r="B19" s="46"/>
      <c r="C19" s="47"/>
      <c r="D19" s="48"/>
      <c r="E19" s="46"/>
      <c r="F19" s="49"/>
      <c r="G19" s="46"/>
      <c r="H19" s="46"/>
      <c r="I19" s="46"/>
      <c r="J19" s="46"/>
      <c r="K19" s="46"/>
      <c r="L19" s="46"/>
      <c r="M19" s="46"/>
      <c r="N19" s="46"/>
      <c r="O19" s="46"/>
      <c r="P19" s="46"/>
      <c r="Q19" s="46"/>
      <c r="R19" s="46"/>
      <c r="S19" s="46"/>
      <c r="T19" s="46"/>
      <c r="U19" s="49"/>
      <c r="V19" s="31">
        <f t="shared" si="1"/>
        <v>0</v>
      </c>
      <c r="W19" s="3" t="str" cm="1">
        <f t="array" ref="W19">IF(OR(G19:T19="No"),"Not Compliant","Compliant")</f>
        <v>Compliant</v>
      </c>
    </row>
    <row r="20" spans="1:23" x14ac:dyDescent="0.3">
      <c r="A20" s="46"/>
      <c r="B20" s="46"/>
      <c r="C20" s="46"/>
      <c r="D20" s="48"/>
      <c r="E20" s="46"/>
      <c r="F20" s="49"/>
      <c r="G20" s="46"/>
      <c r="H20" s="46"/>
      <c r="I20" s="46"/>
      <c r="J20" s="46"/>
      <c r="K20" s="46"/>
      <c r="L20" s="46"/>
      <c r="M20" s="46"/>
      <c r="N20" s="46"/>
      <c r="O20" s="46"/>
      <c r="P20" s="46"/>
      <c r="Q20" s="46"/>
      <c r="R20" s="46"/>
      <c r="S20" s="46"/>
      <c r="T20" s="46"/>
      <c r="U20" s="49"/>
      <c r="V20" s="31">
        <f t="shared" si="1"/>
        <v>0</v>
      </c>
      <c r="W20" s="3" t="str" cm="1">
        <f t="array" ref="W20">IF(OR(G20:T20="No"),"Not Compliant","Compliant")</f>
        <v>Compliant</v>
      </c>
    </row>
    <row r="21" spans="1:23" x14ac:dyDescent="0.3">
      <c r="A21" s="46"/>
      <c r="B21" s="46"/>
      <c r="C21" s="47"/>
      <c r="D21" s="48"/>
      <c r="E21" s="46"/>
      <c r="F21" s="49"/>
      <c r="G21" s="46"/>
      <c r="H21" s="46"/>
      <c r="I21" s="46"/>
      <c r="J21" s="46"/>
      <c r="K21" s="46"/>
      <c r="L21" s="46"/>
      <c r="M21" s="46"/>
      <c r="N21" s="46"/>
      <c r="O21" s="46"/>
      <c r="P21" s="46"/>
      <c r="Q21" s="46"/>
      <c r="R21" s="46"/>
      <c r="S21" s="46"/>
      <c r="T21" s="46"/>
      <c r="U21" s="49"/>
      <c r="V21" s="31">
        <f t="shared" si="1"/>
        <v>0</v>
      </c>
      <c r="W21" s="3" t="str" cm="1">
        <f t="array" ref="W21">IF(OR(G21:T21="No"),"Not Compliant","Compliant")</f>
        <v>Compliant</v>
      </c>
    </row>
    <row r="22" spans="1:23" x14ac:dyDescent="0.3">
      <c r="A22" s="46"/>
      <c r="B22" s="46"/>
      <c r="C22" s="47"/>
      <c r="D22" s="48"/>
      <c r="E22" s="46"/>
      <c r="F22" s="49"/>
      <c r="G22" s="46"/>
      <c r="H22" s="46"/>
      <c r="I22" s="46"/>
      <c r="J22" s="46"/>
      <c r="K22" s="46"/>
      <c r="L22" s="46"/>
      <c r="M22" s="46"/>
      <c r="N22" s="46"/>
      <c r="O22" s="46"/>
      <c r="P22" s="46"/>
      <c r="Q22" s="46"/>
      <c r="R22" s="46"/>
      <c r="S22" s="46"/>
      <c r="T22" s="46"/>
      <c r="U22" s="49"/>
      <c r="V22" s="31">
        <f t="shared" si="1"/>
        <v>0</v>
      </c>
      <c r="W22" s="3" t="str" cm="1">
        <f t="array" ref="W22">IF(OR(G22:T22="No"),"Not Compliant","Compliant")</f>
        <v>Compliant</v>
      </c>
    </row>
    <row r="23" spans="1:23" x14ac:dyDescent="0.3">
      <c r="A23" s="46"/>
      <c r="B23" s="46"/>
      <c r="C23" s="47"/>
      <c r="D23" s="48"/>
      <c r="E23" s="46"/>
      <c r="F23" s="49"/>
      <c r="G23" s="46"/>
      <c r="H23" s="46"/>
      <c r="I23" s="46"/>
      <c r="J23" s="46"/>
      <c r="K23" s="46"/>
      <c r="L23" s="46"/>
      <c r="M23" s="46"/>
      <c r="N23" s="46"/>
      <c r="O23" s="46"/>
      <c r="P23" s="46"/>
      <c r="Q23" s="46"/>
      <c r="R23" s="46"/>
      <c r="S23" s="46"/>
      <c r="T23" s="46"/>
      <c r="U23" s="49"/>
      <c r="V23" s="31">
        <f t="shared" si="1"/>
        <v>0</v>
      </c>
      <c r="W23" s="3" t="str" cm="1">
        <f t="array" ref="W23">IF(OR(G23:T23="No"),"Not Compliant","Compliant")</f>
        <v>Compliant</v>
      </c>
    </row>
    <row r="24" spans="1:23" x14ac:dyDescent="0.3">
      <c r="A24" s="46"/>
      <c r="B24" s="46"/>
      <c r="C24" s="47"/>
      <c r="D24" s="48"/>
      <c r="E24" s="46"/>
      <c r="F24" s="49"/>
      <c r="G24" s="46"/>
      <c r="H24" s="46"/>
      <c r="I24" s="46"/>
      <c r="J24" s="46"/>
      <c r="K24" s="46"/>
      <c r="L24" s="46"/>
      <c r="M24" s="46"/>
      <c r="N24" s="46"/>
      <c r="O24" s="46"/>
      <c r="P24" s="46"/>
      <c r="Q24" s="46"/>
      <c r="R24" s="46"/>
      <c r="S24" s="46"/>
      <c r="T24" s="46"/>
      <c r="U24" s="49"/>
      <c r="V24" s="31">
        <f t="shared" si="1"/>
        <v>0</v>
      </c>
      <c r="W24" s="3" t="str" cm="1">
        <f t="array" ref="W24">IF(OR(G24:T24="No"),"Not Compliant","Compliant")</f>
        <v>Compliant</v>
      </c>
    </row>
    <row r="25" spans="1:23" x14ac:dyDescent="0.3">
      <c r="A25" s="46"/>
      <c r="B25" s="46"/>
      <c r="C25" s="47"/>
      <c r="D25" s="48"/>
      <c r="E25" s="46"/>
      <c r="F25" s="49"/>
      <c r="G25" s="46"/>
      <c r="H25" s="46"/>
      <c r="I25" s="46"/>
      <c r="J25" s="46"/>
      <c r="K25" s="46"/>
      <c r="L25" s="46"/>
      <c r="M25" s="46"/>
      <c r="N25" s="46"/>
      <c r="O25" s="46"/>
      <c r="P25" s="46"/>
      <c r="Q25" s="46"/>
      <c r="R25" s="46"/>
      <c r="S25" s="46"/>
      <c r="T25" s="46"/>
      <c r="U25" s="49"/>
      <c r="V25" s="31">
        <f t="shared" si="1"/>
        <v>0</v>
      </c>
      <c r="W25" s="3" t="str" cm="1">
        <f t="array" ref="W25">IF(OR(G25:T25="No"),"Not Compliant","Compliant")</f>
        <v>Compliant</v>
      </c>
    </row>
    <row r="26" spans="1:23" x14ac:dyDescent="0.3">
      <c r="A26" s="46"/>
      <c r="B26" s="46"/>
      <c r="C26" s="46"/>
      <c r="D26" s="48"/>
      <c r="E26" s="46"/>
      <c r="F26" s="49"/>
      <c r="G26" s="46"/>
      <c r="H26" s="46"/>
      <c r="I26" s="46"/>
      <c r="J26" s="46"/>
      <c r="K26" s="46"/>
      <c r="L26" s="46"/>
      <c r="M26" s="46"/>
      <c r="N26" s="46"/>
      <c r="O26" s="46"/>
      <c r="P26" s="46"/>
      <c r="Q26" s="46"/>
      <c r="R26" s="46"/>
      <c r="S26" s="46"/>
      <c r="T26" s="46"/>
      <c r="U26" s="49"/>
      <c r="V26" s="31">
        <f t="shared" si="1"/>
        <v>0</v>
      </c>
      <c r="W26" s="3" t="str" cm="1">
        <f t="array" ref="W26">IF(OR(G26:T26="No"),"Not Compliant","Compliant")</f>
        <v>Compliant</v>
      </c>
    </row>
    <row r="27" spans="1:23" x14ac:dyDescent="0.3">
      <c r="A27" s="46"/>
      <c r="B27" s="46"/>
      <c r="C27" s="47"/>
      <c r="D27" s="48"/>
      <c r="E27" s="46"/>
      <c r="F27" s="49"/>
      <c r="G27" s="46"/>
      <c r="H27" s="46"/>
      <c r="I27" s="46"/>
      <c r="J27" s="46"/>
      <c r="K27" s="46"/>
      <c r="L27" s="46"/>
      <c r="M27" s="46"/>
      <c r="N27" s="46"/>
      <c r="O27" s="46"/>
      <c r="P27" s="46"/>
      <c r="Q27" s="46"/>
      <c r="R27" s="46"/>
      <c r="S27" s="46"/>
      <c r="T27" s="46"/>
      <c r="U27" s="49"/>
      <c r="V27" s="31">
        <f t="shared" si="1"/>
        <v>0</v>
      </c>
      <c r="W27" s="3" t="str" cm="1">
        <f t="array" ref="W27">IF(OR(G27:T27="No"),"Not Compliant","Compliant")</f>
        <v>Compliant</v>
      </c>
    </row>
    <row r="28" spans="1:23" x14ac:dyDescent="0.3">
      <c r="A28" s="46"/>
      <c r="B28" s="46"/>
      <c r="C28" s="47"/>
      <c r="D28" s="48"/>
      <c r="E28" s="46"/>
      <c r="F28" s="49"/>
      <c r="G28" s="46"/>
      <c r="H28" s="46"/>
      <c r="I28" s="46"/>
      <c r="J28" s="46"/>
      <c r="K28" s="46"/>
      <c r="L28" s="46"/>
      <c r="M28" s="46"/>
      <c r="N28" s="46"/>
      <c r="O28" s="46"/>
      <c r="P28" s="46"/>
      <c r="Q28" s="46"/>
      <c r="R28" s="46"/>
      <c r="S28" s="46"/>
      <c r="T28" s="46"/>
      <c r="U28" s="49"/>
      <c r="V28" s="31">
        <f t="shared" si="1"/>
        <v>0</v>
      </c>
      <c r="W28" s="3" t="str" cm="1">
        <f t="array" ref="W28">IF(OR(G28:T28="No"),"Not Compliant","Compliant")</f>
        <v>Compliant</v>
      </c>
    </row>
    <row r="29" spans="1:23" x14ac:dyDescent="0.3">
      <c r="A29" s="46"/>
      <c r="B29" s="46"/>
      <c r="C29" s="47"/>
      <c r="D29" s="48"/>
      <c r="E29" s="46"/>
      <c r="F29" s="49"/>
      <c r="G29" s="46"/>
      <c r="H29" s="46"/>
      <c r="I29" s="46"/>
      <c r="J29" s="46"/>
      <c r="K29" s="46"/>
      <c r="L29" s="46"/>
      <c r="M29" s="46"/>
      <c r="N29" s="46"/>
      <c r="O29" s="46"/>
      <c r="P29" s="46"/>
      <c r="Q29" s="46"/>
      <c r="R29" s="46"/>
      <c r="S29" s="46"/>
      <c r="T29" s="46"/>
      <c r="U29" s="49"/>
      <c r="V29" s="31">
        <f t="shared" si="1"/>
        <v>0</v>
      </c>
      <c r="W29" s="3" t="str" cm="1">
        <f t="array" ref="W29">IF(OR(G29:T29="No"),"Not Compliant","Compliant")</f>
        <v>Compliant</v>
      </c>
    </row>
    <row r="30" spans="1:23" x14ac:dyDescent="0.3">
      <c r="A30" s="46"/>
      <c r="B30" s="46"/>
      <c r="C30" s="47"/>
      <c r="D30" s="48"/>
      <c r="E30" s="46"/>
      <c r="F30" s="49"/>
      <c r="G30" s="46"/>
      <c r="H30" s="46"/>
      <c r="I30" s="46"/>
      <c r="J30" s="46"/>
      <c r="K30" s="46"/>
      <c r="L30" s="46"/>
      <c r="M30" s="46"/>
      <c r="N30" s="46"/>
      <c r="O30" s="46"/>
      <c r="P30" s="46"/>
      <c r="Q30" s="46"/>
      <c r="R30" s="46"/>
      <c r="S30" s="46"/>
      <c r="T30" s="46"/>
      <c r="U30" s="49"/>
      <c r="V30" s="31">
        <f t="shared" si="1"/>
        <v>0</v>
      </c>
      <c r="W30" s="3" t="str" cm="1">
        <f t="array" ref="W30">IF(OR(G30:T30="No"),"Not Compliant","Compliant")</f>
        <v>Compliant</v>
      </c>
    </row>
    <row r="31" spans="1:23" ht="13.95" customHeight="1" x14ac:dyDescent="0.3">
      <c r="A31" s="46"/>
      <c r="B31" s="46"/>
      <c r="C31" s="47"/>
      <c r="D31" s="48"/>
      <c r="E31" s="46"/>
      <c r="F31" s="49"/>
      <c r="G31" s="46"/>
      <c r="H31" s="46"/>
      <c r="I31" s="46"/>
      <c r="J31" s="46"/>
      <c r="K31" s="46"/>
      <c r="L31" s="46"/>
      <c r="M31" s="46"/>
      <c r="N31" s="46"/>
      <c r="O31" s="46"/>
      <c r="P31" s="46"/>
      <c r="Q31" s="46"/>
      <c r="R31" s="46"/>
      <c r="S31" s="46"/>
      <c r="T31" s="46"/>
      <c r="U31" s="49"/>
      <c r="V31" s="31">
        <f t="shared" si="1"/>
        <v>0</v>
      </c>
      <c r="W31" s="3" t="str" cm="1">
        <f t="array" ref="W31">IF(OR(G31:T31="No"),"Not Compliant","Compliant")</f>
        <v>Compliant</v>
      </c>
    </row>
    <row r="32" spans="1:23" x14ac:dyDescent="0.3">
      <c r="A32" s="46"/>
      <c r="B32" s="46"/>
      <c r="C32" s="46"/>
      <c r="D32" s="48"/>
      <c r="E32" s="46"/>
      <c r="F32" s="49"/>
      <c r="G32" s="46"/>
      <c r="H32" s="46"/>
      <c r="I32" s="46"/>
      <c r="J32" s="46"/>
      <c r="K32" s="46"/>
      <c r="L32" s="46"/>
      <c r="M32" s="46"/>
      <c r="N32" s="46"/>
      <c r="O32" s="46"/>
      <c r="P32" s="46"/>
      <c r="Q32" s="46"/>
      <c r="R32" s="46"/>
      <c r="S32" s="46"/>
      <c r="T32" s="46"/>
      <c r="U32" s="49"/>
      <c r="V32" s="31">
        <f t="shared" si="1"/>
        <v>0</v>
      </c>
      <c r="W32" s="3" t="str" cm="1">
        <f t="array" ref="W32">IF(OR(G32:T32="No"),"Not Compliant","Compliant")</f>
        <v>Compliant</v>
      </c>
    </row>
    <row r="33" spans="1:23" x14ac:dyDescent="0.3">
      <c r="A33" s="46"/>
      <c r="B33" s="46"/>
      <c r="C33" s="47"/>
      <c r="D33" s="48"/>
      <c r="E33" s="46"/>
      <c r="F33" s="49"/>
      <c r="G33" s="46"/>
      <c r="H33" s="46"/>
      <c r="I33" s="46"/>
      <c r="J33" s="46"/>
      <c r="K33" s="46"/>
      <c r="L33" s="46"/>
      <c r="M33" s="46"/>
      <c r="N33" s="46"/>
      <c r="O33" s="46"/>
      <c r="P33" s="46"/>
      <c r="Q33" s="46"/>
      <c r="R33" s="46"/>
      <c r="S33" s="46"/>
      <c r="T33" s="46"/>
      <c r="U33" s="49"/>
      <c r="V33" s="31">
        <f t="shared" si="1"/>
        <v>0</v>
      </c>
      <c r="W33" s="3" t="str" cm="1">
        <f t="array" ref="W33">IF(OR(G33:T33="No"),"Not Compliant","Compliant")</f>
        <v>Compliant</v>
      </c>
    </row>
    <row r="34" spans="1:23" x14ac:dyDescent="0.3">
      <c r="A34" s="46"/>
      <c r="B34" s="46"/>
      <c r="C34" s="47"/>
      <c r="D34" s="48"/>
      <c r="E34" s="46"/>
      <c r="F34" s="49"/>
      <c r="G34" s="46"/>
      <c r="H34" s="46"/>
      <c r="I34" s="46"/>
      <c r="J34" s="46"/>
      <c r="K34" s="46"/>
      <c r="L34" s="46"/>
      <c r="M34" s="46"/>
      <c r="N34" s="46"/>
      <c r="O34" s="46"/>
      <c r="P34" s="46"/>
      <c r="Q34" s="46"/>
      <c r="R34" s="46"/>
      <c r="S34" s="46"/>
      <c r="T34" s="46"/>
      <c r="U34" s="49"/>
      <c r="V34" s="31">
        <f t="shared" si="1"/>
        <v>0</v>
      </c>
      <c r="W34" s="3" t="str" cm="1">
        <f t="array" ref="W34">IF(OR(G34:T34="No"),"Not Compliant","Compliant")</f>
        <v>Compliant</v>
      </c>
    </row>
    <row r="35" spans="1:23" x14ac:dyDescent="0.3">
      <c r="A35" s="46"/>
      <c r="B35" s="46"/>
      <c r="C35" s="47"/>
      <c r="D35" s="48"/>
      <c r="E35" s="46"/>
      <c r="F35" s="49"/>
      <c r="G35" s="46"/>
      <c r="H35" s="46"/>
      <c r="I35" s="46"/>
      <c r="J35" s="46"/>
      <c r="K35" s="46"/>
      <c r="L35" s="46"/>
      <c r="M35" s="46"/>
      <c r="N35" s="46"/>
      <c r="O35" s="46"/>
      <c r="P35" s="46"/>
      <c r="Q35" s="46"/>
      <c r="R35" s="46"/>
      <c r="S35" s="46"/>
      <c r="T35" s="46"/>
      <c r="U35" s="49"/>
      <c r="V35" s="31">
        <f t="shared" si="1"/>
        <v>0</v>
      </c>
      <c r="W35" s="3" t="str" cm="1">
        <f t="array" ref="W35">IF(OR(G35:T35="No"),"Not Compliant","Compliant")</f>
        <v>Compliant</v>
      </c>
    </row>
    <row r="36" spans="1:23" x14ac:dyDescent="0.3">
      <c r="A36" s="46"/>
      <c r="B36" s="46"/>
      <c r="C36" s="47"/>
      <c r="D36" s="48"/>
      <c r="E36" s="46"/>
      <c r="F36" s="49"/>
      <c r="G36" s="46"/>
      <c r="H36" s="46"/>
      <c r="I36" s="46"/>
      <c r="J36" s="46"/>
      <c r="K36" s="46"/>
      <c r="L36" s="46"/>
      <c r="M36" s="46"/>
      <c r="N36" s="46"/>
      <c r="O36" s="46"/>
      <c r="P36" s="46"/>
      <c r="Q36" s="46"/>
      <c r="R36" s="46"/>
      <c r="S36" s="46"/>
      <c r="T36" s="46"/>
      <c r="U36" s="49"/>
      <c r="V36" s="31">
        <f t="shared" si="1"/>
        <v>0</v>
      </c>
      <c r="W36" s="3" t="str" cm="1">
        <f t="array" ref="W36">IF(OR(G36:T36="No"),"Not Compliant","Compliant")</f>
        <v>Compliant</v>
      </c>
    </row>
    <row r="37" spans="1:23" x14ac:dyDescent="0.3">
      <c r="A37" s="46"/>
      <c r="B37" s="46"/>
      <c r="C37" s="47"/>
      <c r="D37" s="48"/>
      <c r="E37" s="46"/>
      <c r="F37" s="49"/>
      <c r="G37" s="46"/>
      <c r="H37" s="46"/>
      <c r="I37" s="46"/>
      <c r="J37" s="46"/>
      <c r="K37" s="46"/>
      <c r="L37" s="46"/>
      <c r="M37" s="46"/>
      <c r="N37" s="46"/>
      <c r="O37" s="46"/>
      <c r="P37" s="46"/>
      <c r="Q37" s="46"/>
      <c r="R37" s="46"/>
      <c r="S37" s="46"/>
      <c r="T37" s="46"/>
      <c r="U37" s="49"/>
      <c r="V37" s="31">
        <f t="shared" si="1"/>
        <v>0</v>
      </c>
      <c r="W37" s="3" t="str" cm="1">
        <f t="array" ref="W37">IF(OR(G37:T37="No"),"Not Compliant","Compliant")</f>
        <v>Compliant</v>
      </c>
    </row>
    <row r="38" spans="1:23" x14ac:dyDescent="0.3">
      <c r="A38" s="46"/>
      <c r="B38" s="46"/>
      <c r="C38" s="46"/>
      <c r="D38" s="48"/>
      <c r="E38" s="46"/>
      <c r="F38" s="49"/>
      <c r="G38" s="46"/>
      <c r="H38" s="46"/>
      <c r="I38" s="46"/>
      <c r="J38" s="46"/>
      <c r="K38" s="46"/>
      <c r="L38" s="46"/>
      <c r="M38" s="46"/>
      <c r="N38" s="46"/>
      <c r="O38" s="46"/>
      <c r="P38" s="46"/>
      <c r="Q38" s="46"/>
      <c r="R38" s="46"/>
      <c r="S38" s="46"/>
      <c r="T38" s="46"/>
      <c r="U38" s="49"/>
      <c r="V38" s="31">
        <f t="shared" si="1"/>
        <v>0</v>
      </c>
      <c r="W38" s="3" t="str" cm="1">
        <f t="array" ref="W38">IF(OR(G38:T38="No"),"Not Compliant","Compliant")</f>
        <v>Compliant</v>
      </c>
    </row>
    <row r="39" spans="1:23" x14ac:dyDescent="0.3">
      <c r="A39" s="46"/>
      <c r="B39" s="46"/>
      <c r="C39" s="47"/>
      <c r="D39" s="48"/>
      <c r="E39" s="46"/>
      <c r="F39" s="49"/>
      <c r="G39" s="46"/>
      <c r="H39" s="46"/>
      <c r="I39" s="46"/>
      <c r="J39" s="46"/>
      <c r="K39" s="46"/>
      <c r="L39" s="46"/>
      <c r="M39" s="46"/>
      <c r="N39" s="46"/>
      <c r="O39" s="46"/>
      <c r="P39" s="46"/>
      <c r="Q39" s="46"/>
      <c r="R39" s="46"/>
      <c r="S39" s="46"/>
      <c r="T39" s="46"/>
      <c r="U39" s="49"/>
      <c r="V39" s="31">
        <f t="shared" si="1"/>
        <v>0</v>
      </c>
      <c r="W39" s="3" t="str" cm="1">
        <f t="array" ref="W39">IF(OR(G39:T39="No"),"Not Compliant","Compliant")</f>
        <v>Compliant</v>
      </c>
    </row>
    <row r="40" spans="1:23" x14ac:dyDescent="0.3">
      <c r="A40" s="46"/>
      <c r="B40" s="46"/>
      <c r="C40" s="47"/>
      <c r="D40" s="48"/>
      <c r="E40" s="46"/>
      <c r="F40" s="49"/>
      <c r="G40" s="46"/>
      <c r="H40" s="46"/>
      <c r="I40" s="46"/>
      <c r="J40" s="46"/>
      <c r="K40" s="46"/>
      <c r="L40" s="46"/>
      <c r="M40" s="46"/>
      <c r="N40" s="46"/>
      <c r="O40" s="46"/>
      <c r="P40" s="46"/>
      <c r="Q40" s="46"/>
      <c r="R40" s="46"/>
      <c r="S40" s="46"/>
      <c r="T40" s="46"/>
      <c r="U40" s="49"/>
      <c r="V40" s="31">
        <f t="shared" si="1"/>
        <v>0</v>
      </c>
      <c r="W40" s="3" t="str" cm="1">
        <f t="array" ref="W40">IF(OR(G40:T40="No"),"Not Compliant","Compliant")</f>
        <v>Compliant</v>
      </c>
    </row>
    <row r="41" spans="1:23" x14ac:dyDescent="0.3">
      <c r="A41" s="46"/>
      <c r="B41" s="46"/>
      <c r="C41" s="47"/>
      <c r="D41" s="48"/>
      <c r="E41" s="46"/>
      <c r="F41" s="49"/>
      <c r="G41" s="46"/>
      <c r="H41" s="46"/>
      <c r="I41" s="46"/>
      <c r="J41" s="46"/>
      <c r="K41" s="46"/>
      <c r="L41" s="46"/>
      <c r="M41" s="46"/>
      <c r="N41" s="46"/>
      <c r="O41" s="46"/>
      <c r="P41" s="46"/>
      <c r="Q41" s="46"/>
      <c r="R41" s="46"/>
      <c r="S41" s="46"/>
      <c r="T41" s="46"/>
      <c r="U41" s="49"/>
      <c r="V41" s="31">
        <f t="shared" si="1"/>
        <v>0</v>
      </c>
      <c r="W41" s="3" t="str" cm="1">
        <f t="array" ref="W41">IF(OR(G41:T41="No"),"Not Compliant","Compliant")</f>
        <v>Compliant</v>
      </c>
    </row>
    <row r="42" spans="1:23" x14ac:dyDescent="0.3">
      <c r="A42" s="46"/>
      <c r="B42" s="46"/>
      <c r="C42" s="47"/>
      <c r="D42" s="48"/>
      <c r="E42" s="46"/>
      <c r="F42" s="49"/>
      <c r="G42" s="46"/>
      <c r="H42" s="46"/>
      <c r="I42" s="46"/>
      <c r="J42" s="46"/>
      <c r="K42" s="46"/>
      <c r="L42" s="46"/>
      <c r="M42" s="46"/>
      <c r="N42" s="46"/>
      <c r="O42" s="46"/>
      <c r="P42" s="46"/>
      <c r="Q42" s="46"/>
      <c r="R42" s="46"/>
      <c r="S42" s="46"/>
      <c r="T42" s="46"/>
      <c r="U42" s="49"/>
      <c r="V42" s="31">
        <f t="shared" si="1"/>
        <v>0</v>
      </c>
      <c r="W42" s="3" t="str" cm="1">
        <f t="array" ref="W42">IF(OR(G42:T42="No"),"Not Compliant","Compliant")</f>
        <v>Compliant</v>
      </c>
    </row>
    <row r="43" spans="1:23" x14ac:dyDescent="0.3">
      <c r="A43" s="46"/>
      <c r="B43" s="46"/>
      <c r="C43" s="47"/>
      <c r="D43" s="48"/>
      <c r="E43" s="46"/>
      <c r="F43" s="49"/>
      <c r="G43" s="46"/>
      <c r="H43" s="46"/>
      <c r="I43" s="46"/>
      <c r="J43" s="46"/>
      <c r="K43" s="46"/>
      <c r="L43" s="46"/>
      <c r="M43" s="46"/>
      <c r="N43" s="46"/>
      <c r="O43" s="46"/>
      <c r="P43" s="46"/>
      <c r="Q43" s="46"/>
      <c r="R43" s="46"/>
      <c r="S43" s="46"/>
      <c r="T43" s="46"/>
      <c r="U43" s="49"/>
      <c r="V43" s="31">
        <f t="shared" si="1"/>
        <v>0</v>
      </c>
      <c r="W43" s="3" t="str" cm="1">
        <f t="array" ref="W43">IF(OR(G43:T43="No"),"Not Compliant","Compliant")</f>
        <v>Compliant</v>
      </c>
    </row>
    <row r="44" spans="1:23" x14ac:dyDescent="0.3">
      <c r="A44" s="46"/>
      <c r="B44" s="46"/>
      <c r="C44" s="46"/>
      <c r="D44" s="48"/>
      <c r="E44" s="46"/>
      <c r="F44" s="49"/>
      <c r="G44" s="46"/>
      <c r="H44" s="46"/>
      <c r="I44" s="46"/>
      <c r="J44" s="46"/>
      <c r="K44" s="46"/>
      <c r="L44" s="46"/>
      <c r="M44" s="46"/>
      <c r="N44" s="46"/>
      <c r="O44" s="46"/>
      <c r="P44" s="46"/>
      <c r="Q44" s="46"/>
      <c r="R44" s="46"/>
      <c r="S44" s="46"/>
      <c r="T44" s="46"/>
      <c r="U44" s="49"/>
      <c r="V44" s="31">
        <f t="shared" si="1"/>
        <v>0</v>
      </c>
      <c r="W44" s="3" t="str" cm="1">
        <f t="array" ref="W44">IF(OR(G44:T44="No"),"Not Compliant","Compliant")</f>
        <v>Compliant</v>
      </c>
    </row>
    <row r="45" spans="1:23" x14ac:dyDescent="0.3">
      <c r="A45" s="46"/>
      <c r="B45" s="46"/>
      <c r="C45" s="47"/>
      <c r="D45" s="48"/>
      <c r="E45" s="46"/>
      <c r="F45" s="49"/>
      <c r="G45" s="46"/>
      <c r="H45" s="46"/>
      <c r="I45" s="46"/>
      <c r="J45" s="46"/>
      <c r="K45" s="46"/>
      <c r="L45" s="46"/>
      <c r="M45" s="46"/>
      <c r="N45" s="46"/>
      <c r="O45" s="46"/>
      <c r="P45" s="46"/>
      <c r="Q45" s="46"/>
      <c r="R45" s="46"/>
      <c r="S45" s="46"/>
      <c r="T45" s="46"/>
      <c r="U45" s="49"/>
      <c r="V45" s="31">
        <f t="shared" si="1"/>
        <v>0</v>
      </c>
      <c r="W45" s="3" t="str" cm="1">
        <f t="array" ref="W45">IF(OR(G45:T45="No"),"Not Compliant","Compliant")</f>
        <v>Compliant</v>
      </c>
    </row>
    <row r="46" spans="1:23" ht="15" thickBot="1" x14ac:dyDescent="0.35">
      <c r="A46" s="46"/>
      <c r="B46" s="46"/>
      <c r="C46" s="47"/>
      <c r="D46" s="48"/>
      <c r="E46" s="46"/>
      <c r="F46" s="49"/>
      <c r="G46" s="46"/>
      <c r="H46" s="46"/>
      <c r="I46" s="46"/>
      <c r="J46" s="46"/>
      <c r="K46" s="46"/>
      <c r="L46" s="46"/>
      <c r="M46" s="46"/>
      <c r="N46" s="46"/>
      <c r="O46" s="46"/>
      <c r="P46" s="46"/>
      <c r="Q46" s="46"/>
      <c r="R46" s="46"/>
      <c r="S46" s="46"/>
      <c r="T46" s="46"/>
      <c r="U46" s="50"/>
      <c r="V46" s="32">
        <f t="shared" si="1"/>
        <v>0</v>
      </c>
      <c r="W46" s="3" t="str" cm="1">
        <f t="array" ref="W46">IF(OR(G46:T46="No"),"Not Compliant","Compliant")</f>
        <v>Compliant</v>
      </c>
    </row>
    <row r="47" spans="1:23" ht="43.8" thickBot="1" x14ac:dyDescent="0.35">
      <c r="A47" s="13" t="s">
        <v>30</v>
      </c>
      <c r="B47" s="14">
        <f>COUNTA(A3:A46)</f>
        <v>6</v>
      </c>
      <c r="F47" s="16" t="s">
        <v>32</v>
      </c>
      <c r="G47" s="15">
        <f>COUNTIF(G3:G46,"yes")</f>
        <v>6</v>
      </c>
      <c r="H47" s="15">
        <f>COUNTIF(H3:H46,"yes")</f>
        <v>6</v>
      </c>
      <c r="I47" s="15">
        <f t="shared" ref="I47:T47" si="2">COUNTIF(I3:I46,"yes")</f>
        <v>6</v>
      </c>
      <c r="J47" s="15">
        <f t="shared" si="2"/>
        <v>5</v>
      </c>
      <c r="K47" s="15">
        <f t="shared" si="2"/>
        <v>6</v>
      </c>
      <c r="L47" s="15">
        <f t="shared" si="2"/>
        <v>6</v>
      </c>
      <c r="M47" s="15">
        <f t="shared" si="2"/>
        <v>6</v>
      </c>
      <c r="N47" s="15">
        <f t="shared" si="2"/>
        <v>5</v>
      </c>
      <c r="O47" s="15">
        <f t="shared" si="2"/>
        <v>6</v>
      </c>
      <c r="P47" s="15">
        <f t="shared" si="2"/>
        <v>5</v>
      </c>
      <c r="Q47" s="15">
        <f t="shared" si="2"/>
        <v>6</v>
      </c>
      <c r="R47" s="15">
        <f t="shared" si="2"/>
        <v>6</v>
      </c>
      <c r="S47" s="15">
        <f t="shared" si="2"/>
        <v>6</v>
      </c>
      <c r="T47" s="15">
        <f t="shared" si="2"/>
        <v>6</v>
      </c>
      <c r="U47" s="33" t="s">
        <v>35</v>
      </c>
      <c r="V47" s="34">
        <f>SUM(V3:V46)</f>
        <v>3</v>
      </c>
      <c r="W47" s="3">
        <f>COUNTIF(W3:W46,"Not Compliant")</f>
        <v>3</v>
      </c>
    </row>
    <row r="48" spans="1:23" ht="15" thickBot="1" x14ac:dyDescent="0.35">
      <c r="A48" s="13"/>
      <c r="B48" s="14"/>
      <c r="F48" s="3" t="s">
        <v>31</v>
      </c>
      <c r="G48" s="17">
        <f>G47/$B$47</f>
        <v>1</v>
      </c>
      <c r="H48" s="17">
        <f t="shared" ref="H48:T48" si="3">H47/$B$47</f>
        <v>1</v>
      </c>
      <c r="I48" s="17">
        <f t="shared" si="3"/>
        <v>1</v>
      </c>
      <c r="J48" s="17">
        <f t="shared" si="3"/>
        <v>0.83333333333333337</v>
      </c>
      <c r="K48" s="17">
        <f t="shared" si="3"/>
        <v>1</v>
      </c>
      <c r="L48" s="17">
        <f t="shared" si="3"/>
        <v>1</v>
      </c>
      <c r="M48" s="17">
        <f t="shared" si="3"/>
        <v>1</v>
      </c>
      <c r="N48" s="17">
        <f t="shared" si="3"/>
        <v>0.83333333333333337</v>
      </c>
      <c r="O48" s="17">
        <f t="shared" si="3"/>
        <v>1</v>
      </c>
      <c r="P48" s="17">
        <f t="shared" si="3"/>
        <v>0.83333333333333337</v>
      </c>
      <c r="Q48" s="17">
        <f t="shared" si="3"/>
        <v>1</v>
      </c>
      <c r="R48" s="17">
        <f t="shared" si="3"/>
        <v>1</v>
      </c>
      <c r="S48" s="17">
        <f t="shared" si="3"/>
        <v>1</v>
      </c>
      <c r="T48" s="17">
        <f t="shared" si="3"/>
        <v>1</v>
      </c>
    </row>
  </sheetData>
  <sheetProtection sheet="1" objects="1" scenarios="1" formatCells="0" insertRows="0" selectLockedCells="1"/>
  <mergeCells count="1">
    <mergeCell ref="J1:P1"/>
  </mergeCells>
  <phoneticPr fontId="4" type="noConversion"/>
  <conditionalFormatting sqref="H3:U46 A3:F46">
    <cfRule type="containsBlanks" dxfId="18" priority="22">
      <formula>LEN(TRIM(A3))=0</formula>
    </cfRule>
  </conditionalFormatting>
  <conditionalFormatting sqref="H3:I46">
    <cfRule type="endsWith" dxfId="17" priority="20" operator="endsWith" text="No">
      <formula>RIGHT(H3,LEN("No"))="No"</formula>
    </cfRule>
  </conditionalFormatting>
  <conditionalFormatting sqref="J3:K46">
    <cfRule type="endsWith" dxfId="16" priority="19" operator="endsWith" text="No">
      <formula>RIGHT(J3,LEN("No"))="No"</formula>
    </cfRule>
  </conditionalFormatting>
  <conditionalFormatting sqref="L3:M46">
    <cfRule type="endsWith" dxfId="15" priority="18" operator="endsWith" text="No">
      <formula>RIGHT(L3,LEN("No"))="No"</formula>
    </cfRule>
  </conditionalFormatting>
  <conditionalFormatting sqref="N3:T46">
    <cfRule type="endsWith" dxfId="14" priority="17" operator="endsWith" text="No">
      <formula>RIGHT(N3,LEN("No"))="No"</formula>
    </cfRule>
  </conditionalFormatting>
  <conditionalFormatting sqref="F3:F46">
    <cfRule type="expression" dxfId="13" priority="16">
      <formula>F3&lt;=TODAY()-1095</formula>
    </cfRule>
  </conditionalFormatting>
  <conditionalFormatting sqref="U3:U46">
    <cfRule type="expression" dxfId="12" priority="12">
      <formula>U3&gt;TODAY()</formula>
    </cfRule>
    <cfRule type="expression" dxfId="11" priority="15">
      <formula>U3&lt;=TODAY()-365</formula>
    </cfRule>
  </conditionalFormatting>
  <conditionalFormatting sqref="G3:G46">
    <cfRule type="containsBlanks" dxfId="10" priority="23">
      <formula>LEN(TRIM(G3))=0</formula>
    </cfRule>
  </conditionalFormatting>
  <conditionalFormatting sqref="G3:G46">
    <cfRule type="endsWith" dxfId="9" priority="10" operator="endsWith" text="No">
      <formula>RIGHT(G3,LEN("No"))="No"</formula>
    </cfRule>
  </conditionalFormatting>
  <conditionalFormatting sqref="E3:E46">
    <cfRule type="endsWith" dxfId="8" priority="9" operator="endsWith" text="No">
      <formula>RIGHT(E3,LEN("No"))="No"</formula>
    </cfRule>
  </conditionalFormatting>
  <conditionalFormatting sqref="V3:V46">
    <cfRule type="cellIs" dxfId="7" priority="8" operator="greaterThan">
      <formula>0</formula>
    </cfRule>
  </conditionalFormatting>
  <conditionalFormatting sqref="W47">
    <cfRule type="cellIs" dxfId="6" priority="7" operator="greaterThan">
      <formula>0</formula>
    </cfRule>
  </conditionalFormatting>
  <conditionalFormatting sqref="V47">
    <cfRule type="cellIs" dxfId="5" priority="6" operator="greaterThan">
      <formula>0</formula>
    </cfRule>
  </conditionalFormatting>
  <conditionalFormatting sqref="G48:T48">
    <cfRule type="cellIs" dxfId="4" priority="4" operator="lessThan">
      <formula>0.9</formula>
    </cfRule>
    <cfRule type="cellIs" dxfId="3" priority="5" operator="greaterThan">
      <formula>0.09</formula>
    </cfRule>
  </conditionalFormatting>
  <conditionalFormatting sqref="W3:W46">
    <cfRule type="cellIs" dxfId="2" priority="3" operator="equal">
      <formula>"""Not Compliant"""</formula>
    </cfRule>
    <cfRule type="beginsWith" dxfId="1" priority="2" operator="beginsWith" text="Not Compliant">
      <formula>LEFT(W3,LEN("Not Compliant"))="Not Compliant"</formula>
    </cfRule>
    <cfRule type="beginsWith" dxfId="0" priority="1" operator="beginsWith" text="Compliant">
      <formula>LEFT(W3,LEN("Compliant"))="Compliant"</formula>
    </cfRule>
  </conditionalFormatting>
  <dataValidations count="1">
    <dataValidation type="date" allowBlank="1" showInputMessage="1" showErrorMessage="1" errorTitle="Date Only" error="A valid date must be entered" sqref="U3:U46 F3:F46" xr:uid="{2D50BEE4-4746-4AB4-A56B-27DB333B9A68}">
      <formula1>18264</formula1>
      <formula2>401769</formula2>
    </dataValidation>
  </dataValidations>
  <pageMargins left="0.7" right="0.7" top="0.75" bottom="0.75" header="0.3" footer="0.3"/>
  <pageSetup paperSize="9" orientation="portrait" r:id="rId1"/>
  <ignoredErrors>
    <ignoredError sqref="D3 D5:D7"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9C9A00B1-2A38-492F-A837-54983F3DC50E}">
          <x14:formula1>
            <xm:f>Lists!$B$2:$B$3</xm:f>
          </x14:formula1>
          <xm:sqref>H3:T46</xm:sqref>
        </x14:dataValidation>
        <x14:dataValidation type="list" allowBlank="1" showInputMessage="1" showErrorMessage="1" errorTitle="Invalid Entry" error="Pick from drop down list: Yes or No" xr:uid="{74701029-9493-4F64-ADFE-0ABCA4A01F2A}">
          <x14:formula1>
            <xm:f>Lists!$B$2:$B$3</xm:f>
          </x14:formula1>
          <xm:sqref>G3:G46</xm:sqref>
        </x14:dataValidation>
        <x14:dataValidation type="list" allowBlank="1" showInputMessage="1" showErrorMessage="1" xr:uid="{1E89AAB8-9255-4EA1-8BCC-5E71C763A9B7}">
          <x14:formula1>
            <xm:f>Lists!$B$2:$B$4</xm:f>
          </x14:formula1>
          <xm:sqref>E3:E46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3D3EE-50D1-4B29-9C08-0EAC90F1ACA2}">
  <dimension ref="A1:Y31"/>
  <sheetViews>
    <sheetView workbookViewId="0">
      <selection activeCell="C11" sqref="C11"/>
    </sheetView>
  </sheetViews>
  <sheetFormatPr defaultRowHeight="14.4" x14ac:dyDescent="0.3"/>
  <cols>
    <col min="2" max="2" width="22" customWidth="1"/>
    <col min="3" max="3" width="122.33203125" customWidth="1"/>
  </cols>
  <sheetData>
    <row r="1" spans="1:25" x14ac:dyDescent="0.3">
      <c r="A1" s="35"/>
      <c r="B1" s="76" t="s">
        <v>57</v>
      </c>
      <c r="C1" s="76"/>
      <c r="D1" s="76"/>
      <c r="E1" s="76"/>
      <c r="F1" s="76"/>
      <c r="G1" s="76"/>
      <c r="H1" s="76"/>
      <c r="I1" s="35"/>
      <c r="J1" s="35"/>
      <c r="K1" s="35"/>
      <c r="L1" s="35"/>
      <c r="M1" s="35"/>
      <c r="N1" s="35"/>
      <c r="O1" s="35"/>
      <c r="P1" s="35"/>
      <c r="Q1" s="35"/>
      <c r="R1" s="35"/>
      <c r="S1" s="35"/>
      <c r="T1" s="35"/>
      <c r="U1" s="35"/>
      <c r="V1" s="35"/>
      <c r="W1" s="35"/>
      <c r="X1" s="35"/>
      <c r="Y1" s="35"/>
    </row>
    <row r="2" spans="1:25" x14ac:dyDescent="0.3">
      <c r="A2" s="35"/>
      <c r="B2" s="76"/>
      <c r="C2" s="76"/>
      <c r="D2" s="76"/>
      <c r="E2" s="76"/>
      <c r="F2" s="76"/>
      <c r="G2" s="76"/>
      <c r="H2" s="76"/>
      <c r="I2" s="35"/>
      <c r="J2" s="35"/>
      <c r="K2" s="35"/>
      <c r="L2" s="35"/>
      <c r="M2" s="35"/>
      <c r="N2" s="35"/>
      <c r="O2" s="35"/>
      <c r="P2" s="35"/>
      <c r="Q2" s="35"/>
      <c r="R2" s="35"/>
      <c r="S2" s="35"/>
      <c r="T2" s="35"/>
      <c r="U2" s="35"/>
      <c r="V2" s="35"/>
      <c r="W2" s="35"/>
      <c r="X2" s="35"/>
      <c r="Y2" s="35"/>
    </row>
    <row r="3" spans="1:25" x14ac:dyDescent="0.3">
      <c r="A3" s="35"/>
      <c r="B3" s="11" t="s">
        <v>70</v>
      </c>
      <c r="C3" s="38" t="s">
        <v>74</v>
      </c>
      <c r="D3" s="37"/>
      <c r="E3" s="37"/>
      <c r="F3" s="37"/>
      <c r="G3" s="37"/>
      <c r="H3" s="37"/>
      <c r="I3" s="35"/>
      <c r="J3" s="35"/>
      <c r="K3" s="35"/>
      <c r="L3" s="35"/>
      <c r="M3" s="35"/>
      <c r="N3" s="35"/>
      <c r="O3" s="35"/>
      <c r="P3" s="35"/>
      <c r="Q3" s="35"/>
      <c r="R3" s="35"/>
      <c r="S3" s="35"/>
      <c r="T3" s="35"/>
      <c r="U3" s="35"/>
      <c r="V3" s="35"/>
      <c r="W3" s="35"/>
      <c r="X3" s="35"/>
      <c r="Y3" s="35"/>
    </row>
    <row r="4" spans="1:25" x14ac:dyDescent="0.3">
      <c r="A4" s="35"/>
      <c r="B4" s="11" t="s">
        <v>43</v>
      </c>
      <c r="C4" s="38" t="s">
        <v>73</v>
      </c>
      <c r="D4" s="37"/>
      <c r="E4" s="37"/>
      <c r="F4" s="37"/>
      <c r="G4" s="37"/>
      <c r="H4" s="37"/>
      <c r="I4" s="35"/>
      <c r="J4" s="35"/>
      <c r="K4" s="35"/>
      <c r="L4" s="35"/>
      <c r="M4" s="35"/>
      <c r="N4" s="35"/>
      <c r="O4" s="35"/>
      <c r="P4" s="35"/>
      <c r="Q4" s="35"/>
      <c r="R4" s="35"/>
      <c r="S4" s="35"/>
      <c r="T4" s="35"/>
      <c r="U4" s="35"/>
      <c r="V4" s="35"/>
      <c r="W4" s="35"/>
      <c r="X4" s="35"/>
      <c r="Y4" s="35"/>
    </row>
    <row r="5" spans="1:25" x14ac:dyDescent="0.3">
      <c r="A5" s="35"/>
      <c r="B5" s="11" t="s">
        <v>71</v>
      </c>
      <c r="C5" s="38" t="s">
        <v>72</v>
      </c>
      <c r="D5" s="37"/>
      <c r="E5" s="37"/>
      <c r="F5" s="37"/>
      <c r="G5" s="37"/>
      <c r="H5" s="37"/>
      <c r="I5" s="35"/>
      <c r="J5" s="35"/>
      <c r="K5" s="35"/>
      <c r="L5" s="35"/>
      <c r="M5" s="35"/>
      <c r="N5" s="35"/>
      <c r="O5" s="35"/>
      <c r="P5" s="35"/>
      <c r="Q5" s="35"/>
      <c r="R5" s="35"/>
      <c r="S5" s="35"/>
      <c r="T5" s="35"/>
      <c r="U5" s="35"/>
      <c r="V5" s="35"/>
      <c r="W5" s="35"/>
      <c r="X5" s="35"/>
      <c r="Y5" s="35"/>
    </row>
    <row r="6" spans="1:25" ht="17.25" customHeight="1" x14ac:dyDescent="0.3">
      <c r="A6" s="35"/>
      <c r="B6" s="11" t="s">
        <v>1</v>
      </c>
      <c r="C6" s="38" t="s">
        <v>58</v>
      </c>
      <c r="D6" s="36"/>
      <c r="E6" s="36"/>
      <c r="F6" s="36"/>
      <c r="G6" s="36"/>
      <c r="H6" s="36"/>
      <c r="I6" s="36"/>
      <c r="J6" s="35"/>
      <c r="K6" s="35"/>
      <c r="L6" s="35"/>
      <c r="M6" s="35"/>
      <c r="N6" s="35"/>
      <c r="O6" s="35"/>
      <c r="P6" s="35"/>
      <c r="Q6" s="35"/>
      <c r="R6" s="35"/>
      <c r="S6" s="35"/>
      <c r="T6" s="35"/>
      <c r="U6" s="35"/>
      <c r="V6" s="35"/>
      <c r="W6" s="35"/>
      <c r="X6" s="35"/>
      <c r="Y6" s="35"/>
    </row>
    <row r="7" spans="1:25" ht="17.25" customHeight="1" x14ac:dyDescent="0.3">
      <c r="A7" s="35"/>
      <c r="B7" s="11" t="s">
        <v>40</v>
      </c>
      <c r="C7" s="38" t="s">
        <v>59</v>
      </c>
      <c r="D7" s="36"/>
      <c r="E7" s="36"/>
      <c r="F7" s="36"/>
      <c r="G7" s="36"/>
      <c r="H7" s="36"/>
      <c r="I7" s="36"/>
      <c r="J7" s="35"/>
      <c r="K7" s="35"/>
      <c r="L7" s="35"/>
      <c r="M7" s="35"/>
      <c r="N7" s="35"/>
      <c r="O7" s="35"/>
      <c r="P7" s="35"/>
      <c r="Q7" s="35"/>
      <c r="R7" s="35"/>
      <c r="S7" s="35"/>
      <c r="T7" s="35"/>
      <c r="U7" s="35"/>
      <c r="V7" s="35"/>
      <c r="W7" s="35"/>
      <c r="X7" s="35"/>
      <c r="Y7" s="35"/>
    </row>
    <row r="8" spans="1:25" ht="17.25" customHeight="1" x14ac:dyDescent="0.3">
      <c r="A8" s="35"/>
      <c r="B8" s="11" t="s">
        <v>23</v>
      </c>
      <c r="C8" s="38" t="s">
        <v>60</v>
      </c>
      <c r="D8" s="36"/>
      <c r="E8" s="36"/>
      <c r="F8" s="36"/>
      <c r="G8" s="36"/>
      <c r="H8" s="36"/>
      <c r="I8" s="36"/>
      <c r="J8" s="35"/>
      <c r="K8" s="35"/>
      <c r="L8" s="35"/>
      <c r="M8" s="35"/>
      <c r="N8" s="35"/>
      <c r="O8" s="35"/>
      <c r="P8" s="35"/>
      <c r="Q8" s="35"/>
      <c r="R8" s="35"/>
      <c r="S8" s="35"/>
      <c r="T8" s="35"/>
      <c r="U8" s="35"/>
      <c r="V8" s="35"/>
      <c r="W8" s="35"/>
      <c r="X8" s="35"/>
      <c r="Y8" s="35"/>
    </row>
    <row r="9" spans="1:25" ht="17.25" customHeight="1" x14ac:dyDescent="0.3">
      <c r="A9" s="35"/>
      <c r="B9" s="11" t="s">
        <v>24</v>
      </c>
      <c r="C9" s="38" t="s">
        <v>61</v>
      </c>
      <c r="D9" s="36"/>
      <c r="E9" s="36"/>
      <c r="F9" s="36"/>
      <c r="G9" s="36"/>
      <c r="H9" s="36"/>
      <c r="I9" s="36"/>
      <c r="J9" s="35"/>
      <c r="K9" s="35"/>
      <c r="L9" s="35"/>
      <c r="M9" s="35"/>
      <c r="N9" s="35"/>
      <c r="O9" s="35"/>
      <c r="P9" s="35"/>
      <c r="Q9" s="35"/>
      <c r="R9" s="35"/>
      <c r="S9" s="35"/>
      <c r="T9" s="35"/>
      <c r="U9" s="35"/>
      <c r="V9" s="35"/>
      <c r="W9" s="35"/>
      <c r="X9" s="35"/>
      <c r="Y9" s="35"/>
    </row>
    <row r="10" spans="1:25" ht="17.25" customHeight="1" x14ac:dyDescent="0.3">
      <c r="A10" s="35"/>
      <c r="B10" s="11" t="s">
        <v>39</v>
      </c>
      <c r="C10" s="38" t="s">
        <v>75</v>
      </c>
      <c r="D10" s="36"/>
      <c r="E10" s="36"/>
      <c r="F10" s="36"/>
      <c r="G10" s="36"/>
      <c r="H10" s="36"/>
      <c r="I10" s="36"/>
      <c r="J10" s="35"/>
      <c r="K10" s="35"/>
      <c r="L10" s="35"/>
      <c r="M10" s="35"/>
      <c r="N10" s="35"/>
      <c r="O10" s="35"/>
      <c r="P10" s="35"/>
      <c r="Q10" s="35"/>
      <c r="R10" s="35"/>
      <c r="S10" s="35"/>
      <c r="T10" s="35"/>
      <c r="U10" s="35"/>
      <c r="V10" s="35"/>
      <c r="W10" s="35"/>
      <c r="X10" s="35"/>
      <c r="Y10" s="35"/>
    </row>
    <row r="11" spans="1:25" ht="17.25" customHeight="1" x14ac:dyDescent="0.3">
      <c r="A11" s="35"/>
      <c r="B11" s="11" t="s">
        <v>2</v>
      </c>
      <c r="C11" s="38" t="s">
        <v>62</v>
      </c>
      <c r="D11" s="36"/>
      <c r="E11" s="36"/>
      <c r="F11" s="36"/>
      <c r="G11" s="36"/>
      <c r="H11" s="36"/>
      <c r="I11" s="36"/>
      <c r="J11" s="35"/>
      <c r="K11" s="35"/>
      <c r="L11" s="35"/>
      <c r="M11" s="35"/>
      <c r="N11" s="35"/>
      <c r="O11" s="35"/>
      <c r="P11" s="35"/>
      <c r="Q11" s="35"/>
      <c r="R11" s="35"/>
      <c r="S11" s="35"/>
      <c r="T11" s="35"/>
      <c r="U11" s="35"/>
      <c r="V11" s="35"/>
      <c r="W11" s="35"/>
      <c r="X11" s="35"/>
      <c r="Y11" s="35"/>
    </row>
    <row r="12" spans="1:25" ht="17.25" customHeight="1" x14ac:dyDescent="0.3">
      <c r="A12" s="35"/>
      <c r="B12" s="11" t="s">
        <v>63</v>
      </c>
      <c r="C12" s="38" t="s">
        <v>76</v>
      </c>
      <c r="D12" s="36"/>
      <c r="E12" s="36"/>
      <c r="F12" s="36"/>
      <c r="G12" s="36"/>
      <c r="H12" s="36"/>
      <c r="I12" s="36"/>
      <c r="J12" s="35"/>
      <c r="K12" s="35"/>
      <c r="L12" s="35"/>
      <c r="M12" s="35"/>
      <c r="N12" s="35"/>
      <c r="O12" s="35"/>
      <c r="P12" s="35"/>
      <c r="Q12" s="35"/>
      <c r="R12" s="35"/>
      <c r="S12" s="35"/>
      <c r="T12" s="35"/>
      <c r="U12" s="35"/>
      <c r="V12" s="35"/>
      <c r="W12" s="35"/>
      <c r="X12" s="35"/>
      <c r="Y12" s="35"/>
    </row>
    <row r="13" spans="1:25" ht="17.25" customHeight="1" x14ac:dyDescent="0.3">
      <c r="A13" s="35"/>
      <c r="B13" s="11" t="s">
        <v>64</v>
      </c>
      <c r="C13" s="38" t="s">
        <v>77</v>
      </c>
      <c r="D13" s="36"/>
      <c r="E13" s="36"/>
      <c r="F13" s="36"/>
      <c r="G13" s="36"/>
      <c r="H13" s="36"/>
      <c r="I13" s="36"/>
      <c r="J13" s="35"/>
      <c r="K13" s="35"/>
      <c r="L13" s="35"/>
      <c r="M13" s="35"/>
      <c r="N13" s="35"/>
      <c r="O13" s="35"/>
      <c r="P13" s="35"/>
      <c r="Q13" s="35"/>
      <c r="R13" s="35"/>
      <c r="S13" s="35"/>
      <c r="T13" s="35"/>
      <c r="U13" s="35"/>
      <c r="V13" s="35"/>
      <c r="W13" s="35"/>
      <c r="X13" s="35"/>
      <c r="Y13" s="35"/>
    </row>
    <row r="14" spans="1:25" ht="17.25" customHeight="1" x14ac:dyDescent="0.3">
      <c r="A14" s="35"/>
      <c r="B14" s="11" t="s">
        <v>15</v>
      </c>
      <c r="C14" s="38" t="s">
        <v>65</v>
      </c>
      <c r="D14" s="36"/>
      <c r="E14" s="36"/>
      <c r="F14" s="36"/>
      <c r="G14" s="36"/>
      <c r="H14" s="36"/>
      <c r="I14" s="36"/>
      <c r="J14" s="35"/>
      <c r="K14" s="35"/>
      <c r="L14" s="35"/>
      <c r="M14" s="35"/>
      <c r="N14" s="35"/>
      <c r="O14" s="35"/>
      <c r="P14" s="35"/>
      <c r="Q14" s="35"/>
      <c r="R14" s="35"/>
      <c r="S14" s="35"/>
      <c r="T14" s="35"/>
      <c r="U14" s="35"/>
      <c r="V14" s="35"/>
      <c r="W14" s="35"/>
      <c r="X14" s="35"/>
      <c r="Y14" s="35"/>
    </row>
    <row r="15" spans="1:25" ht="17.25" customHeight="1" x14ac:dyDescent="0.3">
      <c r="A15" s="35"/>
      <c r="B15" s="11" t="s">
        <v>5</v>
      </c>
      <c r="C15" s="38" t="s">
        <v>66</v>
      </c>
      <c r="D15" s="36"/>
      <c r="E15" s="36"/>
      <c r="F15" s="36"/>
      <c r="G15" s="36"/>
      <c r="H15" s="36"/>
      <c r="I15" s="36"/>
      <c r="J15" s="35"/>
      <c r="K15" s="35"/>
      <c r="L15" s="35"/>
      <c r="M15" s="35"/>
      <c r="N15" s="35"/>
      <c r="O15" s="35"/>
      <c r="P15" s="35"/>
      <c r="Q15" s="35"/>
      <c r="R15" s="35"/>
      <c r="S15" s="35"/>
      <c r="T15" s="35"/>
      <c r="U15" s="35"/>
      <c r="V15" s="35"/>
      <c r="W15" s="35"/>
      <c r="X15" s="35"/>
      <c r="Y15" s="35"/>
    </row>
    <row r="16" spans="1:25" ht="17.25" customHeight="1" x14ac:dyDescent="0.3">
      <c r="A16" s="35"/>
      <c r="B16" s="11" t="s">
        <v>8</v>
      </c>
      <c r="C16" s="38" t="s">
        <v>67</v>
      </c>
      <c r="D16" s="36"/>
      <c r="E16" s="36"/>
      <c r="F16" s="36"/>
      <c r="G16" s="36"/>
      <c r="H16" s="36"/>
      <c r="I16" s="36"/>
      <c r="J16" s="35"/>
      <c r="K16" s="35"/>
      <c r="L16" s="35"/>
      <c r="M16" s="35"/>
      <c r="N16" s="35"/>
      <c r="O16" s="35"/>
      <c r="P16" s="35"/>
      <c r="Q16" s="35"/>
      <c r="R16" s="35"/>
      <c r="S16" s="35"/>
      <c r="T16" s="35"/>
      <c r="U16" s="35"/>
      <c r="V16" s="35"/>
      <c r="W16" s="35"/>
      <c r="X16" s="35"/>
      <c r="Y16" s="35"/>
    </row>
    <row r="17" spans="1:25" ht="17.25" customHeight="1" x14ac:dyDescent="0.3">
      <c r="A17" s="35"/>
      <c r="B17" s="11" t="s">
        <v>14</v>
      </c>
      <c r="C17" s="38" t="s">
        <v>78</v>
      </c>
      <c r="D17" s="36"/>
      <c r="E17" s="36"/>
      <c r="F17" s="36"/>
      <c r="G17" s="36"/>
      <c r="H17" s="36"/>
      <c r="I17" s="36"/>
      <c r="J17" s="35"/>
      <c r="K17" s="35"/>
      <c r="L17" s="35"/>
      <c r="M17" s="35"/>
      <c r="N17" s="35"/>
      <c r="O17" s="35"/>
      <c r="P17" s="35"/>
      <c r="Q17" s="35"/>
      <c r="R17" s="35"/>
      <c r="S17" s="35"/>
      <c r="T17" s="35"/>
      <c r="U17" s="35"/>
      <c r="V17" s="35"/>
      <c r="W17" s="35"/>
      <c r="X17" s="35"/>
      <c r="Y17" s="35"/>
    </row>
    <row r="18" spans="1:25" ht="17.25" customHeight="1" x14ac:dyDescent="0.3">
      <c r="A18" s="35"/>
      <c r="B18" s="11" t="s">
        <v>9</v>
      </c>
      <c r="C18" s="38" t="s">
        <v>68</v>
      </c>
      <c r="D18" s="36"/>
      <c r="E18" s="36"/>
      <c r="F18" s="36"/>
      <c r="G18" s="36"/>
      <c r="H18" s="36"/>
      <c r="I18" s="36"/>
      <c r="J18" s="35"/>
      <c r="K18" s="35"/>
      <c r="L18" s="35"/>
      <c r="M18" s="35"/>
      <c r="N18" s="35"/>
      <c r="O18" s="35"/>
      <c r="P18" s="35"/>
      <c r="Q18" s="35"/>
      <c r="R18" s="35"/>
      <c r="S18" s="35"/>
      <c r="T18" s="35"/>
      <c r="U18" s="35"/>
      <c r="V18" s="35"/>
      <c r="W18" s="35"/>
      <c r="X18" s="35"/>
      <c r="Y18" s="35"/>
    </row>
    <row r="19" spans="1:25" ht="17.25" customHeight="1" x14ac:dyDescent="0.3">
      <c r="A19" s="35"/>
      <c r="B19" s="11" t="s">
        <v>25</v>
      </c>
      <c r="C19" s="38" t="s">
        <v>69</v>
      </c>
      <c r="D19" s="36"/>
      <c r="E19" s="36"/>
      <c r="F19" s="36"/>
      <c r="G19" s="36"/>
      <c r="H19" s="36"/>
      <c r="I19" s="36"/>
      <c r="J19" s="35"/>
      <c r="K19" s="35"/>
      <c r="L19" s="35"/>
      <c r="M19" s="35"/>
      <c r="N19" s="35"/>
      <c r="O19" s="35"/>
      <c r="P19" s="35"/>
      <c r="Q19" s="35"/>
      <c r="R19" s="35"/>
      <c r="S19" s="35"/>
      <c r="T19" s="35"/>
      <c r="U19" s="35"/>
      <c r="V19" s="35"/>
      <c r="W19" s="35"/>
      <c r="X19" s="35"/>
      <c r="Y19" s="35"/>
    </row>
    <row r="20" spans="1:25" x14ac:dyDescent="0.3">
      <c r="A20" s="35"/>
      <c r="B20" s="4" t="s">
        <v>79</v>
      </c>
      <c r="C20" s="38" t="s">
        <v>80</v>
      </c>
      <c r="D20" s="36"/>
      <c r="E20" s="36"/>
      <c r="F20" s="36"/>
      <c r="G20" s="36"/>
      <c r="H20" s="36"/>
      <c r="I20" s="36"/>
      <c r="J20" s="35"/>
      <c r="K20" s="35"/>
      <c r="L20" s="35"/>
      <c r="M20" s="35"/>
      <c r="N20" s="35"/>
      <c r="O20" s="35"/>
      <c r="P20" s="35"/>
      <c r="Q20" s="35"/>
      <c r="R20" s="35"/>
      <c r="S20" s="35"/>
      <c r="T20" s="35"/>
      <c r="U20" s="35"/>
      <c r="V20" s="35"/>
      <c r="W20" s="35"/>
      <c r="X20" s="35"/>
      <c r="Y20" s="35"/>
    </row>
    <row r="21" spans="1:25" x14ac:dyDescent="0.3">
      <c r="A21" s="35"/>
      <c r="B21" s="36"/>
      <c r="C21" s="36"/>
      <c r="D21" s="36"/>
      <c r="E21" s="36"/>
      <c r="F21" s="36"/>
      <c r="G21" s="36"/>
      <c r="H21" s="36"/>
      <c r="I21" s="36"/>
      <c r="J21" s="35"/>
      <c r="K21" s="35"/>
      <c r="L21" s="35"/>
      <c r="M21" s="35"/>
      <c r="N21" s="35"/>
      <c r="O21" s="35"/>
      <c r="P21" s="35"/>
      <c r="Q21" s="35"/>
      <c r="R21" s="35"/>
      <c r="S21" s="35"/>
      <c r="T21" s="35"/>
      <c r="U21" s="35"/>
      <c r="V21" s="35"/>
      <c r="W21" s="35"/>
      <c r="X21" s="35"/>
      <c r="Y21" s="35"/>
    </row>
    <row r="22" spans="1:25" x14ac:dyDescent="0.3">
      <c r="A22" s="35"/>
      <c r="B22" s="36"/>
      <c r="C22" s="36"/>
      <c r="D22" s="36"/>
      <c r="E22" s="36"/>
      <c r="F22" s="36"/>
      <c r="G22" s="36"/>
      <c r="H22" s="36"/>
      <c r="I22" s="36"/>
      <c r="J22" s="35"/>
      <c r="K22" s="35"/>
      <c r="L22" s="35"/>
      <c r="M22" s="35"/>
      <c r="N22" s="35"/>
      <c r="O22" s="35"/>
      <c r="P22" s="35"/>
      <c r="Q22" s="35"/>
      <c r="R22" s="35"/>
      <c r="S22" s="35"/>
      <c r="T22" s="35"/>
      <c r="U22" s="35"/>
      <c r="V22" s="35"/>
      <c r="W22" s="35"/>
      <c r="X22" s="35"/>
      <c r="Y22" s="35"/>
    </row>
    <row r="23" spans="1:25" x14ac:dyDescent="0.3">
      <c r="A23" s="35"/>
      <c r="B23" s="36"/>
      <c r="C23" s="36"/>
      <c r="D23" s="36"/>
      <c r="E23" s="36"/>
      <c r="F23" s="36"/>
      <c r="G23" s="36"/>
      <c r="H23" s="36"/>
      <c r="I23" s="36"/>
      <c r="J23" s="35"/>
      <c r="K23" s="35"/>
      <c r="L23" s="35"/>
      <c r="M23" s="35"/>
      <c r="N23" s="35"/>
      <c r="O23" s="35"/>
      <c r="P23" s="35"/>
      <c r="Q23" s="35"/>
      <c r="R23" s="35"/>
      <c r="S23" s="35"/>
      <c r="T23" s="35"/>
      <c r="U23" s="35"/>
      <c r="V23" s="35"/>
      <c r="W23" s="35"/>
      <c r="X23" s="35"/>
      <c r="Y23" s="35"/>
    </row>
    <row r="24" spans="1:25" x14ac:dyDescent="0.3">
      <c r="A24" s="35"/>
      <c r="B24" s="36"/>
      <c r="C24" s="36"/>
      <c r="D24" s="36"/>
      <c r="E24" s="36"/>
      <c r="F24" s="36"/>
      <c r="G24" s="36"/>
      <c r="H24" s="36"/>
      <c r="I24" s="36"/>
      <c r="J24" s="35"/>
      <c r="K24" s="35"/>
      <c r="L24" s="35"/>
      <c r="M24" s="35"/>
      <c r="N24" s="35"/>
      <c r="O24" s="35"/>
      <c r="P24" s="35"/>
      <c r="Q24" s="35"/>
      <c r="R24" s="35"/>
      <c r="S24" s="35"/>
      <c r="T24" s="35"/>
      <c r="U24" s="35"/>
      <c r="V24" s="35"/>
      <c r="W24" s="35"/>
      <c r="X24" s="35"/>
      <c r="Y24" s="35"/>
    </row>
    <row r="25" spans="1:25" x14ac:dyDescent="0.3">
      <c r="A25" s="35"/>
      <c r="B25" s="36"/>
      <c r="C25" s="36"/>
      <c r="D25" s="36"/>
      <c r="E25" s="36"/>
      <c r="F25" s="36"/>
      <c r="G25" s="36"/>
      <c r="H25" s="36"/>
      <c r="I25" s="36"/>
      <c r="J25" s="35"/>
      <c r="K25" s="35"/>
      <c r="L25" s="35"/>
      <c r="M25" s="35"/>
      <c r="N25" s="35"/>
      <c r="O25" s="35"/>
      <c r="P25" s="35"/>
      <c r="Q25" s="35"/>
      <c r="R25" s="35"/>
      <c r="S25" s="35"/>
      <c r="T25" s="35"/>
      <c r="U25" s="35"/>
      <c r="V25" s="35"/>
      <c r="W25" s="35"/>
      <c r="X25" s="35"/>
      <c r="Y25" s="35"/>
    </row>
    <row r="26" spans="1:25" x14ac:dyDescent="0.3">
      <c r="A26" s="35"/>
      <c r="B26" s="36"/>
      <c r="C26" s="36"/>
      <c r="D26" s="36"/>
      <c r="E26" s="36"/>
      <c r="F26" s="36"/>
      <c r="G26" s="36"/>
      <c r="H26" s="36"/>
      <c r="I26" s="36"/>
      <c r="J26" s="35"/>
      <c r="K26" s="35"/>
      <c r="L26" s="35"/>
      <c r="M26" s="35"/>
      <c r="N26" s="35"/>
      <c r="O26" s="35"/>
      <c r="P26" s="35"/>
      <c r="Q26" s="35"/>
      <c r="R26" s="35"/>
      <c r="S26" s="35"/>
      <c r="T26" s="35"/>
      <c r="U26" s="35"/>
      <c r="V26" s="35"/>
      <c r="W26" s="35"/>
      <c r="X26" s="35"/>
      <c r="Y26" s="35"/>
    </row>
    <row r="27" spans="1:25" x14ac:dyDescent="0.3">
      <c r="A27" s="35"/>
      <c r="B27" s="35"/>
      <c r="C27" s="35"/>
      <c r="D27" s="35"/>
      <c r="E27" s="35"/>
      <c r="F27" s="35"/>
      <c r="G27" s="35"/>
      <c r="H27" s="35"/>
      <c r="I27" s="35"/>
      <c r="J27" s="35"/>
      <c r="K27" s="35"/>
      <c r="L27" s="35"/>
      <c r="M27" s="35"/>
      <c r="N27" s="35"/>
      <c r="O27" s="35"/>
      <c r="P27" s="35"/>
      <c r="Q27" s="35"/>
      <c r="R27" s="35"/>
      <c r="S27" s="35"/>
      <c r="T27" s="35"/>
      <c r="U27" s="35"/>
      <c r="V27" s="35"/>
      <c r="W27" s="35"/>
      <c r="X27" s="35"/>
      <c r="Y27" s="35"/>
    </row>
    <row r="28" spans="1:25" x14ac:dyDescent="0.3">
      <c r="A28" s="35"/>
      <c r="B28" s="35"/>
      <c r="C28" s="35"/>
      <c r="D28" s="35"/>
      <c r="E28" s="35"/>
      <c r="F28" s="35"/>
      <c r="G28" s="35"/>
      <c r="H28" s="35"/>
      <c r="I28" s="35"/>
      <c r="J28" s="35"/>
      <c r="K28" s="35"/>
      <c r="L28" s="35"/>
      <c r="M28" s="35"/>
      <c r="N28" s="35"/>
      <c r="O28" s="35"/>
      <c r="P28" s="35"/>
      <c r="Q28" s="35"/>
      <c r="R28" s="35"/>
      <c r="S28" s="35"/>
      <c r="T28" s="35"/>
      <c r="U28" s="35"/>
      <c r="V28" s="35"/>
      <c r="W28" s="35"/>
      <c r="X28" s="35"/>
      <c r="Y28" s="35"/>
    </row>
    <row r="29" spans="1:25" x14ac:dyDescent="0.3">
      <c r="A29" s="35"/>
      <c r="B29" s="35"/>
      <c r="C29" s="35"/>
      <c r="D29" s="35"/>
      <c r="E29" s="35"/>
      <c r="F29" s="35"/>
      <c r="G29" s="35"/>
      <c r="H29" s="35"/>
      <c r="I29" s="35"/>
      <c r="J29" s="35"/>
      <c r="K29" s="35"/>
      <c r="L29" s="35"/>
      <c r="M29" s="35"/>
      <c r="N29" s="35"/>
      <c r="O29" s="35"/>
      <c r="P29" s="35"/>
      <c r="Q29" s="35"/>
      <c r="R29" s="35"/>
      <c r="S29" s="35"/>
      <c r="T29" s="35"/>
      <c r="U29" s="35"/>
      <c r="V29" s="35"/>
      <c r="W29" s="35"/>
      <c r="X29" s="35"/>
      <c r="Y29" s="35"/>
    </row>
    <row r="30" spans="1:25" x14ac:dyDescent="0.3">
      <c r="A30" s="35"/>
      <c r="B30" s="35"/>
      <c r="C30" s="35"/>
      <c r="D30" s="35"/>
      <c r="E30" s="35"/>
      <c r="F30" s="35"/>
      <c r="G30" s="35"/>
      <c r="H30" s="35"/>
      <c r="I30" s="35"/>
      <c r="J30" s="35"/>
      <c r="K30" s="35"/>
      <c r="L30" s="35"/>
      <c r="M30" s="35"/>
      <c r="N30" s="35"/>
      <c r="O30" s="35"/>
      <c r="P30" s="35"/>
      <c r="Q30" s="35"/>
      <c r="R30" s="35"/>
      <c r="S30" s="35"/>
      <c r="T30" s="35"/>
      <c r="U30" s="35"/>
      <c r="V30" s="35"/>
      <c r="W30" s="35"/>
      <c r="X30" s="35"/>
      <c r="Y30" s="35"/>
    </row>
    <row r="31" spans="1:25" x14ac:dyDescent="0.3">
      <c r="A31" s="35"/>
      <c r="B31" s="35"/>
      <c r="C31" s="35"/>
      <c r="D31" s="35"/>
      <c r="E31" s="35"/>
      <c r="F31" s="35"/>
      <c r="G31" s="35"/>
      <c r="H31" s="35"/>
      <c r="I31" s="35"/>
      <c r="J31" s="35"/>
      <c r="K31" s="35"/>
      <c r="L31" s="35"/>
      <c r="M31" s="35"/>
      <c r="N31" s="35"/>
      <c r="O31" s="35"/>
      <c r="P31" s="35"/>
      <c r="Q31" s="35"/>
      <c r="R31" s="35"/>
      <c r="S31" s="35"/>
      <c r="T31" s="35"/>
      <c r="U31" s="35"/>
      <c r="V31" s="35"/>
      <c r="W31" s="35"/>
      <c r="X31" s="35"/>
      <c r="Y31" s="35"/>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8C490-F85E-4FFB-BCF3-CC18ACF98DD2}">
  <dimension ref="B2:H8"/>
  <sheetViews>
    <sheetView workbookViewId="0">
      <selection activeCell="E22" sqref="E22"/>
    </sheetView>
  </sheetViews>
  <sheetFormatPr defaultRowHeight="14.4" x14ac:dyDescent="0.3"/>
  <cols>
    <col min="8" max="8" width="12.5546875" customWidth="1"/>
  </cols>
  <sheetData>
    <row r="2" spans="2:8" x14ac:dyDescent="0.3">
      <c r="B2" t="s">
        <v>21</v>
      </c>
      <c r="H2" t="s">
        <v>22</v>
      </c>
    </row>
    <row r="3" spans="2:8" x14ac:dyDescent="0.3">
      <c r="B3" t="s">
        <v>22</v>
      </c>
      <c r="H3" t="s">
        <v>21</v>
      </c>
    </row>
    <row r="4" spans="2:8" x14ac:dyDescent="0.3">
      <c r="B4" t="s">
        <v>26</v>
      </c>
    </row>
    <row r="7" spans="2:8" x14ac:dyDescent="0.3">
      <c r="H7" s="29"/>
    </row>
    <row r="8" spans="2:8" x14ac:dyDescent="0.3">
      <c r="H8"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E61397E43FB04FA7B12299C8B782FB" ma:contentTypeVersion="2" ma:contentTypeDescription="Create a new document." ma:contentTypeScope="" ma:versionID="bf7494c5e973921fec7d17b578d241a3">
  <xsd:schema xmlns:xsd="http://www.w3.org/2001/XMLSchema" xmlns:xs="http://www.w3.org/2001/XMLSchema" xmlns:p="http://schemas.microsoft.com/office/2006/metadata/properties" xmlns:ns2="51fdc34a-fa73-4525-aad2-59c602ebc53a" targetNamespace="http://schemas.microsoft.com/office/2006/metadata/properties" ma:root="true" ma:fieldsID="d4842af336a43fff03282291e77b00fe" ns2:_="">
    <xsd:import namespace="51fdc34a-fa73-4525-aad2-59c602ebc53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dc34a-fa73-4525-aad2-59c602ebc5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6AAA2B-E1A6-408F-B31F-8A4252FFD045}"/>
</file>

<file path=customXml/itemProps2.xml><?xml version="1.0" encoding="utf-8"?>
<ds:datastoreItem xmlns:ds="http://schemas.openxmlformats.org/officeDocument/2006/customXml" ds:itemID="{4B98CEC6-4681-4626-B8B4-2F0481328F63}">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7B783BB4-9A01-45B4-AC29-2A18B3862D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Capture</vt:lpstr>
      <vt:lpstr>Audit </vt:lpstr>
      <vt:lpstr>Guidance </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Debbie Martin</dc:creator>
  <cp:lastModifiedBy>Robyn Drury - Care4Quality</cp:lastModifiedBy>
  <dcterms:created xsi:type="dcterms:W3CDTF">2018-06-23T19:40:07Z</dcterms:created>
  <dcterms:modified xsi:type="dcterms:W3CDTF">2021-02-24T10:04:25Z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0x010100B4E61397E43FB04FA7B12299C8B782FB</vt:lpwstr>
  </property>
  <property fmtid="{D5CDD505-2E9C-101B-9397-08002B2CF9AE}" pid="3" name="Order">
    <vt:r8>82800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